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6" i="6" l="1"/>
  <c r="E36" i="6"/>
  <c r="D36" i="6"/>
  <c r="F33" i="6"/>
  <c r="E33" i="6"/>
  <c r="D33" i="6"/>
  <c r="F30" i="6"/>
  <c r="E30" i="6"/>
  <c r="D30" i="6"/>
  <c r="F27" i="6"/>
  <c r="E27" i="6"/>
  <c r="D27" i="6"/>
  <c r="F14" i="6"/>
  <c r="E14" i="6"/>
  <c r="D14" i="6"/>
  <c r="F11" i="6"/>
  <c r="F15" i="6" s="1"/>
  <c r="E11" i="6"/>
  <c r="D11" i="6"/>
  <c r="D15" i="6" s="1"/>
  <c r="K28" i="5"/>
  <c r="L28" i="5"/>
  <c r="M28" i="5"/>
  <c r="K53" i="5"/>
  <c r="L53" i="5"/>
  <c r="M53" i="5"/>
  <c r="K46" i="5"/>
  <c r="L46" i="5"/>
  <c r="M46" i="5"/>
  <c r="E15" i="6" l="1"/>
  <c r="E37" i="6"/>
  <c r="D37" i="6"/>
  <c r="F37" i="6"/>
  <c r="K39" i="5"/>
  <c r="K57" i="5" s="1"/>
  <c r="L39" i="5"/>
  <c r="L57" i="5" s="1"/>
  <c r="M39" i="5"/>
  <c r="M57" i="5" s="1"/>
</calcChain>
</file>

<file path=xl/sharedStrings.xml><?xml version="1.0" encoding="utf-8"?>
<sst xmlns="http://schemas.openxmlformats.org/spreadsheetml/2006/main" count="483" uniqueCount="271">
  <si>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</si>
  <si>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</si>
  <si>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</si>
  <si>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</si>
  <si>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</si>
  <si>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</si>
  <si>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</si>
  <si>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</si>
  <si>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</si>
  <si>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</si>
  <si>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</si>
  <si>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</si>
  <si>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</si>
  <si>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</si>
  <si>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</si>
  <si>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</si>
  <si>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</si>
  <si>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</si>
  <si>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</si>
  <si>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</si>
  <si>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</si>
  <si>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</si>
  <si>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</si>
  <si>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</si>
  <si>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</si>
  <si>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</si>
  <si>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</si>
  <si>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</si>
  <si>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</si>
  <si>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</si>
  <si>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</si>
  <si>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</si>
  <si>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</si>
  <si>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</si>
  <si>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</si>
  <si>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</si>
  <si>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</si>
  <si>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</si>
  <si>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</si>
  <si>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</si>
  <si>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</si>
  <si>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</si>
  <si>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</si>
  <si>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</si>
  <si>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</si>
  <si>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</si>
  <si>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</si>
  <si>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</si>
  <si>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</si>
  <si>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</si>
  <si>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</si>
  <si>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</si>
  <si>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</si>
  <si>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</si>
  <si>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</si>
  <si>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</si>
  <si>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</si>
  <si>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</si>
  <si>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</si>
  <si>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</si>
  <si>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</si>
  <si>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</si>
  <si>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</si>
  <si>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</si>
  <si>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</si>
  <si>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</si>
  <si>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</si>
  <si>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</si>
  <si>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</si>
  <si>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</si>
  <si>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</si>
  <si>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</si>
  <si>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</si>
  <si>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</si>
  <si>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</si>
  <si>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</si>
  <si>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</si>
  <si>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</si>
  <si>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</si>
  <si>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</si>
  <si>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</si>
  <si>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</si>
  <si>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</si>
  <si>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</si>
  <si>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</si>
  <si>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</si>
  <si>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</si>
  <si>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</si>
  <si>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</si>
  <si>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</si>
  <si>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</si>
  <si>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</si>
  <si>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</si>
  <si>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</si>
  <si>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</si>
  <si>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</si>
  <si>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</si>
  <si>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</si>
  <si>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</si>
  <si>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</si>
  <si>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</si>
  <si>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</si>
  <si>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</si>
  <si>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</si>
  <si>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</si>
  <si>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</si>
  <si>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</si>
  <si>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</si>
  <si>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</si>
  <si>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</si>
  <si>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</si>
  <si>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</si>
  <si>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</si>
  <si>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</si>
  <si>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</si>
  <si>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</si>
  <si>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</si>
  <si>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</si>
  <si>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</si>
  <si>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</si>
  <si>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</si>
  <si>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</si>
  <si>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</si>
  <si>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</si>
  <si>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</si>
  <si>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</si>
  <si>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</si>
  <si>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</si>
  <si>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</si>
  <si>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</si>
  <si>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</si>
  <si>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</si>
  <si>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</si>
  <si>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</si>
  <si>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</si>
  <si>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</si>
  <si>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</si>
  <si>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</si>
  <si>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</si>
  <si>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</si>
  <si>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</si>
  <si>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</si>
  <si>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</si>
  <si>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</si>
  <si>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</si>
  <si>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</si>
  <si>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</si>
  <si>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</si>
  <si>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</si>
  <si>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</si>
  <si>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</si>
  <si>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</si>
  <si>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</si>
  <si>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</si>
  <si>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</si>
  <si>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</si>
  <si>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</si>
  <si>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</si>
  <si>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</si>
  <si>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</si>
  <si>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</si>
  <si>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</si>
  <si>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</si>
  <si>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</si>
  <si>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</si>
  <si>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</si>
  <si>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</si>
  <si>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</si>
  <si>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</si>
  <si>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</si>
  <si>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</si>
  <si>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</si>
  <si>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</si>
  <si>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</si>
  <si>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</si>
  <si>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</si>
  <si>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</si>
  <si>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</si>
  <si>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</si>
  <si>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</si>
  <si>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</si>
  <si>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</si>
  <si>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</si>
  <si>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</si>
  <si>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</si>
  <si>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</si>
  <si>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</si>
  <si>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</si>
  <si>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</si>
  <si>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</si>
  <si>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</si>
  <si>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</si>
  <si>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</si>
  <si>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</si>
  <si>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</si>
  <si>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</si>
  <si>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</si>
  <si>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</si>
  <si>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</si>
  <si>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</si>
  <si>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</si>
  <si>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</si>
  <si>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</si>
  <si>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</si>
  <si>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</si>
  <si>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</si>
  <si>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</si>
  <si>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</si>
  <si>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</si>
  <si>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</si>
  <si>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</si>
  <si>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</si>
  <si>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</si>
  <si>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</si>
  <si>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</si>
  <si>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</si>
  <si>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</si>
  <si>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</si>
  <si>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</si>
  <si>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</si>
  <si>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</si>
  <si>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</si>
  <si>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</si>
  <si>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</si>
  <si>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</si>
  <si>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</si>
  <si>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</si>
  <si>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</si>
  <si>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</si>
  <si>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</si>
  <si>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 xml:space="preserve">General Assembly Meeting will be holding on Thursday 26/5/2016 at Bank Of Baghdad,  to discuss financial statement of the ended year 2015,cash divided from  ,suspend trading from 23/5/2016 . </t>
  </si>
  <si>
    <t>BBOB</t>
  </si>
  <si>
    <t>Bank Of Baghdad</t>
  </si>
  <si>
    <t>Al-Khatem Telecoms</t>
  </si>
  <si>
    <t>TZNI</t>
  </si>
  <si>
    <t xml:space="preserve">General Assembly Meeting will be holding on Thursday 2/6/2016 at company building,  to discuss financial statement of the ended year 2015 ,suspend trading from 30/5/2016 . </t>
  </si>
  <si>
    <t>AL_RABITA AL_MALIYA CO(MTRA)</t>
  </si>
  <si>
    <t>Mamoura Realestate Investment</t>
  </si>
  <si>
    <t>SMRI</t>
  </si>
  <si>
    <t>Total of Agriculture sector</t>
  </si>
  <si>
    <t>Al-Ameen for Insurance( NAME)</t>
  </si>
  <si>
    <t>IHLI</t>
  </si>
  <si>
    <t xml:space="preserve">Total of Insurance Sector </t>
  </si>
  <si>
    <t>Al -HiLal Industries</t>
  </si>
  <si>
    <t>National Bank Of Iraq</t>
  </si>
  <si>
    <t>BNOI</t>
  </si>
  <si>
    <t>Grand Total</t>
  </si>
  <si>
    <t>Regular Market  Bulletin  No (108)</t>
  </si>
  <si>
    <t>Trading Session Tuesday 7/6/2016</t>
  </si>
  <si>
    <t xml:space="preserve"> Non Trading Companies in Iraq Stock Exchange for Tuesday 7/6/2016</t>
  </si>
  <si>
    <t xml:space="preserve">                  suspend trading Companies in Iraq Stock Exchange for Tuesday 7/6/2016</t>
  </si>
  <si>
    <t xml:space="preserve"> News for listed companies in Iraq Stock Exchange for Tuesday 7/6/2016</t>
  </si>
  <si>
    <t>ISX  Index60 was about (511.96) point  which Decrease about (0.49)</t>
  </si>
  <si>
    <t xml:space="preserve">Non Iraqis' Bulletin Tuesday,jun 7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</si>
  <si>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</si>
  <si>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</si>
  <si>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</si>
  <si>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</si>
  <si>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</si>
  <si>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</si>
  <si>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</si>
  <si>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Total Bank sector</t>
  </si>
  <si>
    <t xml:space="preserve">Asia cell </t>
  </si>
  <si>
    <t>Total Telecommunication sector</t>
  </si>
  <si>
    <t>Sell</t>
  </si>
  <si>
    <t xml:space="preserve">Investment Bank of Iraq </t>
  </si>
  <si>
    <t xml:space="preserve">North Bank              </t>
  </si>
  <si>
    <t>Total Services sector</t>
  </si>
  <si>
    <t>Total Industry sector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</si>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</sst>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8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1" xfId="0" applyBorder="1"/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7" fillId="0" borderId="2" xfId="1753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  <xf numFmtId="0" fontId="161" fillId="0" borderId="1" xfId="0" applyFont="1" applyBorder="1" applyAlignment="1">
      <alignment horizontal="left" vertical="center" wrapText="1"/>
    </xf>
    <xf numFmtId="0" fontId="161" fillId="0" borderId="20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0</xdr:row>
      <xdr:rowOff>0</xdr:rowOff>
    </xdr:from>
    <xdr:to>
      <xdr:col>5</xdr:col>
      <xdr:colOff>285750</xdr:colOff>
      <xdr:row>4</xdr:row>
      <xdr:rowOff>114300</xdr:rowOff>
    </xdr:to>
    <xdr:pic>
      <xdr:nvPicPr>
        <xdr:cNvPr id="5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57150"/>
          <a:ext cx="18383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4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248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1">
        <v>746516252.61000001</v>
      </c>
      <c r="C4" s="61"/>
      <c r="D4" s="37"/>
      <c r="E4" s="17"/>
      <c r="G4" s="3"/>
      <c r="H4" s="3"/>
      <c r="I4" s="5" t="s">
        <v>6</v>
      </c>
      <c r="K4" s="24">
        <v>31</v>
      </c>
      <c r="L4" s="14"/>
      <c r="M4" s="14"/>
    </row>
    <row r="5" spans="1:14" ht="20.100000000000001" customHeight="1" x14ac:dyDescent="0.25">
      <c r="A5" s="5" t="s">
        <v>3</v>
      </c>
      <c r="B5" s="61">
        <v>1131054327</v>
      </c>
      <c r="C5" s="61"/>
      <c r="D5" s="37"/>
      <c r="E5" s="17"/>
      <c r="G5" s="21"/>
      <c r="H5" s="3"/>
      <c r="I5" s="5" t="s">
        <v>7</v>
      </c>
      <c r="K5" s="24">
        <v>3</v>
      </c>
      <c r="L5" s="14"/>
      <c r="M5" s="14"/>
    </row>
    <row r="6" spans="1:14" ht="20.100000000000001" customHeight="1" x14ac:dyDescent="0.25">
      <c r="A6" s="5" t="s">
        <v>4</v>
      </c>
      <c r="B6" s="69">
        <v>410</v>
      </c>
      <c r="C6" s="69"/>
      <c r="D6" s="16"/>
      <c r="E6" s="17"/>
      <c r="F6" s="3"/>
      <c r="G6" s="21"/>
      <c r="H6" s="3"/>
      <c r="I6" s="5" t="s">
        <v>8</v>
      </c>
      <c r="K6" s="24">
        <v>14</v>
      </c>
      <c r="L6" s="14"/>
      <c r="M6" s="14"/>
    </row>
    <row r="7" spans="1:14" ht="20.100000000000001" customHeight="1" x14ac:dyDescent="0.25">
      <c r="A7" s="5" t="s">
        <v>55</v>
      </c>
      <c r="B7" s="67">
        <v>511.96</v>
      </c>
      <c r="C7" s="67"/>
      <c r="E7" s="17"/>
      <c r="F7" s="3"/>
      <c r="G7" s="21"/>
      <c r="H7" s="23"/>
      <c r="I7" s="5" t="s">
        <v>40</v>
      </c>
      <c r="K7" s="24">
        <v>1</v>
      </c>
      <c r="L7" s="14"/>
      <c r="M7" s="40"/>
    </row>
    <row r="8" spans="1:14" ht="20.100000000000001" customHeight="1" x14ac:dyDescent="0.25">
      <c r="A8" s="5" t="s">
        <v>1</v>
      </c>
      <c r="B8" s="62">
        <v>-0.49</v>
      </c>
      <c r="C8" s="62"/>
      <c r="D8" s="27"/>
      <c r="E8" s="26"/>
      <c r="F8" s="3"/>
      <c r="G8" s="21"/>
      <c r="H8" s="23"/>
      <c r="I8" s="66" t="s">
        <v>34</v>
      </c>
      <c r="J8" s="66"/>
      <c r="K8" s="19">
        <v>16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48</v>
      </c>
      <c r="L9" s="14"/>
      <c r="M9" s="17"/>
    </row>
    <row r="10" spans="1:14" ht="20.100000000000001" customHeight="1" x14ac:dyDescent="0.25">
      <c r="A10" s="68" t="s">
        <v>247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3" t="s">
        <v>49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5"/>
      <c r="N12" s="17"/>
    </row>
    <row r="13" spans="1:14" s="17" customFormat="1" ht="15" customHeight="1" x14ac:dyDescent="0.2">
      <c r="A13" s="6" t="s">
        <v>75</v>
      </c>
      <c r="B13" s="6" t="s">
        <v>76</v>
      </c>
      <c r="C13" s="15">
        <v>0.27</v>
      </c>
      <c r="D13" s="15">
        <v>0.27</v>
      </c>
      <c r="E13" s="15">
        <v>0.27</v>
      </c>
      <c r="F13" s="15">
        <v>0.27</v>
      </c>
      <c r="G13" s="15">
        <v>0.28000000000000003</v>
      </c>
      <c r="H13" s="15">
        <v>0.27</v>
      </c>
      <c r="I13" s="15">
        <v>0.28000000000000003</v>
      </c>
      <c r="J13" s="38">
        <v>-3.57</v>
      </c>
      <c r="K13" s="43">
        <v>1</v>
      </c>
      <c r="L13" s="41">
        <v>100000</v>
      </c>
      <c r="M13" s="41">
        <v>27000</v>
      </c>
    </row>
    <row r="14" spans="1:14" s="17" customFormat="1" ht="15" customHeight="1" x14ac:dyDescent="0.2">
      <c r="A14" s="6" t="s">
        <v>98</v>
      </c>
      <c r="B14" s="6" t="s">
        <v>97</v>
      </c>
      <c r="C14" s="15">
        <v>0.18</v>
      </c>
      <c r="D14" s="15">
        <v>0.18</v>
      </c>
      <c r="E14" s="15">
        <v>0.18</v>
      </c>
      <c r="F14" s="15">
        <v>0.18</v>
      </c>
      <c r="G14" s="15">
        <v>0.19</v>
      </c>
      <c r="H14" s="15">
        <v>0.18</v>
      </c>
      <c r="I14" s="15">
        <v>0.19</v>
      </c>
      <c r="J14" s="38">
        <v>-5.26</v>
      </c>
      <c r="K14" s="43">
        <v>1</v>
      </c>
      <c r="L14" s="41">
        <v>152835</v>
      </c>
      <c r="M14" s="41">
        <v>27510.3</v>
      </c>
    </row>
    <row r="15" spans="1:14" s="17" customFormat="1" ht="15" customHeight="1" x14ac:dyDescent="0.2">
      <c r="A15" s="6" t="s">
        <v>232</v>
      </c>
      <c r="B15" s="6" t="s">
        <v>231</v>
      </c>
      <c r="C15" s="15">
        <v>0.72</v>
      </c>
      <c r="D15" s="15">
        <v>0.73</v>
      </c>
      <c r="E15" s="15">
        <v>0.72</v>
      </c>
      <c r="F15" s="15">
        <v>0.72</v>
      </c>
      <c r="G15" s="15">
        <v>0.73</v>
      </c>
      <c r="H15" s="15">
        <v>0.72</v>
      </c>
      <c r="I15" s="15">
        <v>0.73</v>
      </c>
      <c r="J15" s="38">
        <v>-1.37</v>
      </c>
      <c r="K15" s="43">
        <v>49</v>
      </c>
      <c r="L15" s="41">
        <v>251500000</v>
      </c>
      <c r="M15" s="41">
        <v>182200000</v>
      </c>
    </row>
    <row r="16" spans="1:14" s="17" customFormat="1" ht="15" customHeight="1" x14ac:dyDescent="0.2">
      <c r="A16" s="6" t="s">
        <v>151</v>
      </c>
      <c r="B16" s="6" t="s">
        <v>152</v>
      </c>
      <c r="C16" s="15">
        <v>0.39</v>
      </c>
      <c r="D16" s="15">
        <v>0.39</v>
      </c>
      <c r="E16" s="15">
        <v>0.37</v>
      </c>
      <c r="F16" s="15">
        <v>0.37</v>
      </c>
      <c r="G16" s="15">
        <v>0.39</v>
      </c>
      <c r="H16" s="15">
        <v>0.37</v>
      </c>
      <c r="I16" s="15">
        <v>0.39</v>
      </c>
      <c r="J16" s="38">
        <v>-5.13</v>
      </c>
      <c r="K16" s="43">
        <v>37</v>
      </c>
      <c r="L16" s="41">
        <v>76541166</v>
      </c>
      <c r="M16" s="41">
        <v>28523231.420000002</v>
      </c>
    </row>
    <row r="17" spans="1:14" s="17" customFormat="1" ht="15" customHeight="1" x14ac:dyDescent="0.2">
      <c r="A17" s="6" t="s">
        <v>203</v>
      </c>
      <c r="B17" s="6" t="s">
        <v>202</v>
      </c>
      <c r="C17" s="15">
        <v>0.15</v>
      </c>
      <c r="D17" s="15">
        <v>0.15</v>
      </c>
      <c r="E17" s="15">
        <v>0.15</v>
      </c>
      <c r="F17" s="15">
        <v>0.15</v>
      </c>
      <c r="G17" s="15">
        <v>0.15</v>
      </c>
      <c r="H17" s="15">
        <v>0.15</v>
      </c>
      <c r="I17" s="15">
        <v>0.15</v>
      </c>
      <c r="J17" s="38">
        <v>0</v>
      </c>
      <c r="K17" s="43">
        <v>4</v>
      </c>
      <c r="L17" s="41">
        <v>5000000</v>
      </c>
      <c r="M17" s="41">
        <v>750000</v>
      </c>
    </row>
    <row r="18" spans="1:14" s="17" customFormat="1" ht="15" customHeight="1" x14ac:dyDescent="0.2">
      <c r="A18" s="6" t="s">
        <v>77</v>
      </c>
      <c r="B18" s="6" t="s">
        <v>71</v>
      </c>
      <c r="C18" s="15">
        <v>0.34</v>
      </c>
      <c r="D18" s="15">
        <v>0.34</v>
      </c>
      <c r="E18" s="15">
        <v>0.34</v>
      </c>
      <c r="F18" s="15">
        <v>0.34</v>
      </c>
      <c r="G18" s="15">
        <v>0.34</v>
      </c>
      <c r="H18" s="15">
        <v>0.34</v>
      </c>
      <c r="I18" s="15">
        <v>0.34</v>
      </c>
      <c r="J18" s="38">
        <v>0</v>
      </c>
      <c r="K18" s="43">
        <v>18</v>
      </c>
      <c r="L18" s="41">
        <v>227100000</v>
      </c>
      <c r="M18" s="41">
        <v>77214000</v>
      </c>
    </row>
    <row r="19" spans="1:14" s="17" customFormat="1" ht="15" customHeight="1" x14ac:dyDescent="0.2">
      <c r="A19" s="6" t="s">
        <v>99</v>
      </c>
      <c r="B19" s="6" t="s">
        <v>100</v>
      </c>
      <c r="C19" s="15">
        <v>0.43</v>
      </c>
      <c r="D19" s="15">
        <v>0.44</v>
      </c>
      <c r="E19" s="15">
        <v>0.43</v>
      </c>
      <c r="F19" s="15">
        <v>0.43</v>
      </c>
      <c r="G19" s="15">
        <v>0.43</v>
      </c>
      <c r="H19" s="15">
        <v>0.43</v>
      </c>
      <c r="I19" s="15">
        <v>0.43</v>
      </c>
      <c r="J19" s="38">
        <v>0</v>
      </c>
      <c r="K19" s="43">
        <v>21</v>
      </c>
      <c r="L19" s="41">
        <v>101300000</v>
      </c>
      <c r="M19" s="41">
        <v>43560000</v>
      </c>
    </row>
    <row r="20" spans="1:14" s="17" customFormat="1" ht="15" customHeight="1" x14ac:dyDescent="0.2">
      <c r="A20" s="6" t="s">
        <v>44</v>
      </c>
      <c r="B20" s="6" t="s">
        <v>45</v>
      </c>
      <c r="C20" s="15">
        <v>0.3</v>
      </c>
      <c r="D20" s="15">
        <v>0.3</v>
      </c>
      <c r="E20" s="15">
        <v>0.3</v>
      </c>
      <c r="F20" s="15">
        <v>0.3</v>
      </c>
      <c r="G20" s="15">
        <v>0.31</v>
      </c>
      <c r="H20" s="15">
        <v>0.3</v>
      </c>
      <c r="I20" s="15">
        <v>0.3</v>
      </c>
      <c r="J20" s="38">
        <v>0</v>
      </c>
      <c r="K20" s="43">
        <v>2</v>
      </c>
      <c r="L20" s="41">
        <v>1799000</v>
      </c>
      <c r="M20" s="41">
        <v>539700</v>
      </c>
    </row>
    <row r="21" spans="1:14" s="17" customFormat="1" ht="15" customHeight="1" x14ac:dyDescent="0.2">
      <c r="A21" s="6" t="s">
        <v>89</v>
      </c>
      <c r="B21" s="6" t="s">
        <v>90</v>
      </c>
      <c r="C21" s="15">
        <v>1.02</v>
      </c>
      <c r="D21" s="15">
        <v>1.02</v>
      </c>
      <c r="E21" s="15">
        <v>1.02</v>
      </c>
      <c r="F21" s="15">
        <v>1.02</v>
      </c>
      <c r="G21" s="15">
        <v>1.02</v>
      </c>
      <c r="H21" s="15">
        <v>1.02</v>
      </c>
      <c r="I21" s="15">
        <v>1.02</v>
      </c>
      <c r="J21" s="38">
        <v>0</v>
      </c>
      <c r="K21" s="43">
        <v>3</v>
      </c>
      <c r="L21" s="41">
        <v>1000000</v>
      </c>
      <c r="M21" s="41">
        <v>1020000</v>
      </c>
    </row>
    <row r="22" spans="1:14" s="17" customFormat="1" ht="15" customHeight="1" x14ac:dyDescent="0.2">
      <c r="A22" s="6" t="s">
        <v>206</v>
      </c>
      <c r="B22" s="6" t="s">
        <v>207</v>
      </c>
      <c r="C22" s="15">
        <v>0.18</v>
      </c>
      <c r="D22" s="15">
        <v>0.18</v>
      </c>
      <c r="E22" s="15">
        <v>0.18</v>
      </c>
      <c r="F22" s="15">
        <v>0.18</v>
      </c>
      <c r="G22" s="15">
        <v>0.19</v>
      </c>
      <c r="H22" s="15">
        <v>0.18</v>
      </c>
      <c r="I22" s="15">
        <v>0.19</v>
      </c>
      <c r="J22" s="38">
        <v>-5.26</v>
      </c>
      <c r="K22" s="43">
        <v>9</v>
      </c>
      <c r="L22" s="41">
        <v>44500000</v>
      </c>
      <c r="M22" s="41">
        <v>8010000</v>
      </c>
    </row>
    <row r="23" spans="1:14" s="17" customFormat="1" ht="15" customHeight="1" x14ac:dyDescent="0.2">
      <c r="A23" s="6" t="s">
        <v>200</v>
      </c>
      <c r="B23" s="6" t="s">
        <v>201</v>
      </c>
      <c r="C23" s="15">
        <v>0.85</v>
      </c>
      <c r="D23" s="15">
        <v>0.87</v>
      </c>
      <c r="E23" s="15">
        <v>0.85</v>
      </c>
      <c r="F23" s="15">
        <v>0.86</v>
      </c>
      <c r="G23" s="15">
        <v>0.85</v>
      </c>
      <c r="H23" s="15">
        <v>0.87</v>
      </c>
      <c r="I23" s="15">
        <v>0.85</v>
      </c>
      <c r="J23" s="38">
        <v>2.35</v>
      </c>
      <c r="K23" s="43">
        <v>8</v>
      </c>
      <c r="L23" s="41">
        <v>11105000</v>
      </c>
      <c r="M23" s="41">
        <v>9533250</v>
      </c>
    </row>
    <row r="24" spans="1:14" s="17" customFormat="1" ht="15" customHeight="1" x14ac:dyDescent="0.2">
      <c r="A24" s="6" t="s">
        <v>130</v>
      </c>
      <c r="B24" s="6" t="s">
        <v>131</v>
      </c>
      <c r="C24" s="15">
        <v>0.13</v>
      </c>
      <c r="D24" s="15">
        <v>0.14000000000000001</v>
      </c>
      <c r="E24" s="15">
        <v>0.13</v>
      </c>
      <c r="F24" s="15">
        <v>0.13</v>
      </c>
      <c r="G24" s="15">
        <v>0.14000000000000001</v>
      </c>
      <c r="H24" s="15">
        <v>0.14000000000000001</v>
      </c>
      <c r="I24" s="15">
        <v>0.14000000000000001</v>
      </c>
      <c r="J24" s="38">
        <v>0</v>
      </c>
      <c r="K24" s="43">
        <v>13</v>
      </c>
      <c r="L24" s="41">
        <v>147350000</v>
      </c>
      <c r="M24" s="41">
        <v>19205500</v>
      </c>
    </row>
    <row r="25" spans="1:14" s="17" customFormat="1" ht="15" customHeight="1" x14ac:dyDescent="0.2">
      <c r="A25" s="6" t="s">
        <v>120</v>
      </c>
      <c r="B25" s="6" t="s">
        <v>137</v>
      </c>
      <c r="C25" s="15">
        <v>0.45</v>
      </c>
      <c r="D25" s="15">
        <v>0.45</v>
      </c>
      <c r="E25" s="15">
        <v>0.45</v>
      </c>
      <c r="F25" s="15">
        <v>0.45</v>
      </c>
      <c r="G25" s="15">
        <v>0.46</v>
      </c>
      <c r="H25" s="15">
        <v>0.45</v>
      </c>
      <c r="I25" s="15">
        <v>0.46</v>
      </c>
      <c r="J25" s="38">
        <v>-2.17</v>
      </c>
      <c r="K25" s="43">
        <v>17</v>
      </c>
      <c r="L25" s="41">
        <v>28934632</v>
      </c>
      <c r="M25" s="41">
        <v>13020584.4</v>
      </c>
    </row>
    <row r="26" spans="1:14" s="17" customFormat="1" ht="15" customHeight="1" x14ac:dyDescent="0.2">
      <c r="A26" s="6" t="s">
        <v>184</v>
      </c>
      <c r="B26" s="6" t="s">
        <v>185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8">
        <v>0</v>
      </c>
      <c r="K26" s="43">
        <v>5</v>
      </c>
      <c r="L26" s="41">
        <v>111837006</v>
      </c>
      <c r="M26" s="41">
        <v>100653305.40000001</v>
      </c>
    </row>
    <row r="27" spans="1:14" s="17" customFormat="1" ht="15" customHeight="1" x14ac:dyDescent="0.2">
      <c r="A27" s="6" t="s">
        <v>145</v>
      </c>
      <c r="B27" s="6" t="s">
        <v>146</v>
      </c>
      <c r="C27" s="15">
        <v>0.21</v>
      </c>
      <c r="D27" s="15">
        <v>0.21</v>
      </c>
      <c r="E27" s="15">
        <v>0.21</v>
      </c>
      <c r="F27" s="15">
        <v>0.21</v>
      </c>
      <c r="G27" s="15">
        <v>0.21</v>
      </c>
      <c r="H27" s="15">
        <v>0.21</v>
      </c>
      <c r="I27" s="15">
        <v>0.21</v>
      </c>
      <c r="J27" s="38">
        <v>0</v>
      </c>
      <c r="K27" s="43">
        <v>3</v>
      </c>
      <c r="L27" s="41">
        <v>3300000</v>
      </c>
      <c r="M27" s="41">
        <v>693000</v>
      </c>
    </row>
    <row r="28" spans="1:14" s="28" customFormat="1" ht="15" customHeight="1" x14ac:dyDescent="0.2">
      <c r="A28" s="6" t="s">
        <v>20</v>
      </c>
      <c r="B28" s="70"/>
      <c r="C28" s="71"/>
      <c r="D28" s="71"/>
      <c r="E28" s="71"/>
      <c r="F28" s="71"/>
      <c r="G28" s="71"/>
      <c r="H28" s="71"/>
      <c r="I28" s="71"/>
      <c r="J28" s="72"/>
      <c r="K28" s="41">
        <f>SUM(K13:K27)</f>
        <v>191</v>
      </c>
      <c r="L28" s="32">
        <f>SUM(L13:L27)</f>
        <v>1011519639</v>
      </c>
      <c r="M28" s="32">
        <f>SUM(M13:M27)</f>
        <v>484977081.51999998</v>
      </c>
      <c r="N28" s="17"/>
    </row>
    <row r="29" spans="1:14" s="17" customFormat="1" ht="15" customHeight="1" x14ac:dyDescent="0.2">
      <c r="A29" s="73" t="s">
        <v>101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5"/>
    </row>
    <row r="30" spans="1:14" s="28" customFormat="1" ht="15" customHeight="1" x14ac:dyDescent="0.2">
      <c r="A30" s="6" t="s">
        <v>65</v>
      </c>
      <c r="B30" s="6" t="s">
        <v>139</v>
      </c>
      <c r="C30" s="15">
        <v>4.5</v>
      </c>
      <c r="D30" s="15">
        <v>4.5</v>
      </c>
      <c r="E30" s="15">
        <v>4.5</v>
      </c>
      <c r="F30" s="15">
        <v>4.5</v>
      </c>
      <c r="G30" s="15">
        <v>4.54</v>
      </c>
      <c r="H30" s="15">
        <v>4.5</v>
      </c>
      <c r="I30" s="15">
        <v>4.5</v>
      </c>
      <c r="J30" s="38">
        <v>0</v>
      </c>
      <c r="K30" s="43">
        <v>2</v>
      </c>
      <c r="L30" s="41">
        <v>155000</v>
      </c>
      <c r="M30" s="41">
        <v>697500</v>
      </c>
      <c r="N30" s="17"/>
    </row>
    <row r="31" spans="1:14" s="28" customFormat="1" ht="15" customHeight="1" x14ac:dyDescent="0.2">
      <c r="A31" s="6" t="s">
        <v>227</v>
      </c>
      <c r="B31" s="70"/>
      <c r="C31" s="71"/>
      <c r="D31" s="71"/>
      <c r="E31" s="71"/>
      <c r="F31" s="71"/>
      <c r="G31" s="71"/>
      <c r="H31" s="71"/>
      <c r="I31" s="71"/>
      <c r="J31" s="72"/>
      <c r="K31" s="43">
        <v>2</v>
      </c>
      <c r="L31" s="41">
        <v>155000</v>
      </c>
      <c r="M31" s="41">
        <v>697500</v>
      </c>
    </row>
    <row r="32" spans="1:14" s="28" customFormat="1" ht="15" customHeight="1" x14ac:dyDescent="0.2">
      <c r="A32" s="73" t="s">
        <v>48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5"/>
    </row>
    <row r="33" spans="1:13" s="28" customFormat="1" ht="15" customHeight="1" x14ac:dyDescent="0.2">
      <c r="A33" s="6" t="s">
        <v>42</v>
      </c>
      <c r="B33" s="6" t="s">
        <v>51</v>
      </c>
      <c r="C33" s="15">
        <v>0.37</v>
      </c>
      <c r="D33" s="15">
        <v>0.37</v>
      </c>
      <c r="E33" s="15">
        <v>0.37</v>
      </c>
      <c r="F33" s="15">
        <v>0.37</v>
      </c>
      <c r="G33" s="15">
        <v>0.37</v>
      </c>
      <c r="H33" s="15">
        <v>0.37</v>
      </c>
      <c r="I33" s="15">
        <v>0.37</v>
      </c>
      <c r="J33" s="38">
        <v>0</v>
      </c>
      <c r="K33" s="43">
        <v>1</v>
      </c>
      <c r="L33" s="41">
        <v>200000</v>
      </c>
      <c r="M33" s="41">
        <v>74000</v>
      </c>
    </row>
    <row r="34" spans="1:13" s="28" customFormat="1" ht="15" customHeight="1" x14ac:dyDescent="0.2">
      <c r="A34" s="6" t="s">
        <v>242</v>
      </c>
      <c r="B34" s="70"/>
      <c r="C34" s="71"/>
      <c r="D34" s="71"/>
      <c r="E34" s="71"/>
      <c r="F34" s="71"/>
      <c r="G34" s="71"/>
      <c r="H34" s="71"/>
      <c r="I34" s="71"/>
      <c r="J34" s="72"/>
      <c r="K34" s="43">
        <v>1</v>
      </c>
      <c r="L34" s="41">
        <v>200000</v>
      </c>
      <c r="M34" s="41">
        <v>74000</v>
      </c>
    </row>
    <row r="35" spans="1:13" s="17" customFormat="1" ht="15" customHeight="1" x14ac:dyDescent="0.2">
      <c r="A35" s="73" t="s">
        <v>21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5"/>
    </row>
    <row r="36" spans="1:13" s="17" customFormat="1" ht="15" customHeight="1" x14ac:dyDescent="0.2">
      <c r="A36" s="6" t="s">
        <v>196</v>
      </c>
      <c r="B36" s="6" t="s">
        <v>197</v>
      </c>
      <c r="C36" s="15">
        <v>0.64</v>
      </c>
      <c r="D36" s="15">
        <v>0.64</v>
      </c>
      <c r="E36" s="15">
        <v>0.64</v>
      </c>
      <c r="F36" s="15">
        <v>0.64</v>
      </c>
      <c r="G36" s="15">
        <v>0.64</v>
      </c>
      <c r="H36" s="15">
        <v>0.64</v>
      </c>
      <c r="I36" s="15">
        <v>0.64</v>
      </c>
      <c r="J36" s="38">
        <v>0</v>
      </c>
      <c r="K36" s="43">
        <v>4</v>
      </c>
      <c r="L36" s="41">
        <v>4500000</v>
      </c>
      <c r="M36" s="41">
        <v>2880000</v>
      </c>
    </row>
    <row r="37" spans="1:13" s="17" customFormat="1" ht="15" customHeight="1" x14ac:dyDescent="0.2">
      <c r="A37" s="6" t="s">
        <v>36</v>
      </c>
      <c r="B37" s="6" t="s">
        <v>68</v>
      </c>
      <c r="C37" s="15">
        <v>5.55</v>
      </c>
      <c r="D37" s="15">
        <v>5.63</v>
      </c>
      <c r="E37" s="15">
        <v>5.51</v>
      </c>
      <c r="F37" s="15">
        <v>5.59</v>
      </c>
      <c r="G37" s="15">
        <v>5.55</v>
      </c>
      <c r="H37" s="15">
        <v>5.61</v>
      </c>
      <c r="I37" s="15">
        <v>5.55</v>
      </c>
      <c r="J37" s="38">
        <v>1.08</v>
      </c>
      <c r="K37" s="43">
        <v>60</v>
      </c>
      <c r="L37" s="41">
        <v>14525000</v>
      </c>
      <c r="M37" s="41">
        <v>81178550</v>
      </c>
    </row>
    <row r="38" spans="1:13" s="17" customFormat="1" ht="15" customHeight="1" x14ac:dyDescent="0.2">
      <c r="A38" s="6" t="s">
        <v>237</v>
      </c>
      <c r="B38" s="6" t="s">
        <v>238</v>
      </c>
      <c r="C38" s="15">
        <v>2.06</v>
      </c>
      <c r="D38" s="15">
        <v>2.06</v>
      </c>
      <c r="E38" s="15">
        <v>2</v>
      </c>
      <c r="F38" s="15">
        <v>2</v>
      </c>
      <c r="G38" s="15">
        <v>2.1</v>
      </c>
      <c r="H38" s="15">
        <v>2</v>
      </c>
      <c r="I38" s="15">
        <v>2.09</v>
      </c>
      <c r="J38" s="38">
        <v>-4.3099999999999996</v>
      </c>
      <c r="K38" s="43">
        <v>82</v>
      </c>
      <c r="L38" s="41">
        <v>43075000</v>
      </c>
      <c r="M38" s="41">
        <v>86295500</v>
      </c>
    </row>
    <row r="39" spans="1:13" s="17" customFormat="1" ht="15" customHeight="1" x14ac:dyDescent="0.2">
      <c r="A39" s="6" t="s">
        <v>22</v>
      </c>
      <c r="B39" s="70"/>
      <c r="C39" s="71"/>
      <c r="D39" s="71"/>
      <c r="E39" s="71"/>
      <c r="F39" s="71"/>
      <c r="G39" s="71"/>
      <c r="H39" s="71"/>
      <c r="I39" s="71"/>
      <c r="J39" s="72"/>
      <c r="K39" s="43">
        <f>SUM(K36:K38)</f>
        <v>146</v>
      </c>
      <c r="L39" s="41">
        <f>SUM(L36:L38)</f>
        <v>62100000</v>
      </c>
      <c r="M39" s="41">
        <f>SUM(M36:M38)</f>
        <v>170354050</v>
      </c>
    </row>
    <row r="40" spans="1:13" s="17" customFormat="1" ht="15" customHeight="1" x14ac:dyDescent="0.2">
      <c r="A40" s="73" t="s">
        <v>23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/>
    </row>
    <row r="41" spans="1:13" s="17" customFormat="1" ht="15" customHeight="1" x14ac:dyDescent="0.2">
      <c r="A41" s="6" t="s">
        <v>214</v>
      </c>
      <c r="B41" s="6" t="s">
        <v>213</v>
      </c>
      <c r="C41" s="15">
        <v>2</v>
      </c>
      <c r="D41" s="15">
        <v>2</v>
      </c>
      <c r="E41" s="15">
        <v>1.97</v>
      </c>
      <c r="F41" s="15">
        <v>1.99</v>
      </c>
      <c r="G41" s="15">
        <v>2.0699999999999998</v>
      </c>
      <c r="H41" s="15">
        <v>1.99</v>
      </c>
      <c r="I41" s="15">
        <v>2</v>
      </c>
      <c r="J41" s="38">
        <v>-0.5</v>
      </c>
      <c r="K41" s="43">
        <v>25</v>
      </c>
      <c r="L41" s="41">
        <v>31622535</v>
      </c>
      <c r="M41" s="41">
        <v>62901719.299999997</v>
      </c>
    </row>
    <row r="42" spans="1:13" s="17" customFormat="1" ht="15" customHeight="1" x14ac:dyDescent="0.2">
      <c r="A42" s="6" t="s">
        <v>243</v>
      </c>
      <c r="B42" s="6" t="s">
        <v>241</v>
      </c>
      <c r="C42" s="15">
        <v>0.25</v>
      </c>
      <c r="D42" s="15">
        <v>0.25</v>
      </c>
      <c r="E42" s="15">
        <v>0.25</v>
      </c>
      <c r="F42" s="15">
        <v>0.25</v>
      </c>
      <c r="G42" s="15">
        <v>0.26</v>
      </c>
      <c r="H42" s="15">
        <v>0.25</v>
      </c>
      <c r="I42" s="15">
        <v>0.26</v>
      </c>
      <c r="J42" s="38">
        <v>-3.85</v>
      </c>
      <c r="K42" s="43">
        <v>5</v>
      </c>
      <c r="L42" s="41">
        <v>10000000</v>
      </c>
      <c r="M42" s="41">
        <v>2500000</v>
      </c>
    </row>
    <row r="43" spans="1:13" s="17" customFormat="1" ht="15" customHeight="1" x14ac:dyDescent="0.2">
      <c r="A43" s="6" t="s">
        <v>180</v>
      </c>
      <c r="B43" s="6" t="s">
        <v>181</v>
      </c>
      <c r="C43" s="15">
        <v>0.54</v>
      </c>
      <c r="D43" s="15">
        <v>0.54</v>
      </c>
      <c r="E43" s="15">
        <v>0.53</v>
      </c>
      <c r="F43" s="15">
        <v>0.53</v>
      </c>
      <c r="G43" s="15">
        <v>0.54</v>
      </c>
      <c r="H43" s="15">
        <v>0.53</v>
      </c>
      <c r="I43" s="15">
        <v>0.54</v>
      </c>
      <c r="J43" s="38">
        <v>-1.85</v>
      </c>
      <c r="K43" s="43">
        <v>6</v>
      </c>
      <c r="L43" s="41">
        <v>7600000</v>
      </c>
      <c r="M43" s="41">
        <v>4039000</v>
      </c>
    </row>
    <row r="44" spans="1:13" s="17" customFormat="1" ht="15" customHeight="1" x14ac:dyDescent="0.2">
      <c r="A44" s="6" t="s">
        <v>61</v>
      </c>
      <c r="B44" s="6" t="s">
        <v>62</v>
      </c>
      <c r="C44" s="15">
        <v>0.63</v>
      </c>
      <c r="D44" s="15">
        <v>0.63</v>
      </c>
      <c r="E44" s="15">
        <v>0.62</v>
      </c>
      <c r="F44" s="15">
        <v>0.63</v>
      </c>
      <c r="G44" s="15">
        <v>0.64</v>
      </c>
      <c r="H44" s="15">
        <v>0.62</v>
      </c>
      <c r="I44" s="15">
        <v>0.64</v>
      </c>
      <c r="J44" s="38">
        <v>-3.12</v>
      </c>
      <c r="K44" s="43">
        <v>8</v>
      </c>
      <c r="L44" s="41">
        <v>6500000</v>
      </c>
      <c r="M44" s="41">
        <v>4090000</v>
      </c>
    </row>
    <row r="45" spans="1:13" s="17" customFormat="1" ht="15" customHeight="1" x14ac:dyDescent="0.2">
      <c r="A45" s="6" t="s">
        <v>81</v>
      </c>
      <c r="B45" s="6" t="s">
        <v>80</v>
      </c>
      <c r="C45" s="15">
        <v>2.4300000000000002</v>
      </c>
      <c r="D45" s="15">
        <v>2.44</v>
      </c>
      <c r="E45" s="15">
        <v>2.4300000000000002</v>
      </c>
      <c r="F45" s="15">
        <v>2.44</v>
      </c>
      <c r="G45" s="15">
        <v>2.4</v>
      </c>
      <c r="H45" s="15">
        <v>2.44</v>
      </c>
      <c r="I45" s="15">
        <v>2.4</v>
      </c>
      <c r="J45" s="38">
        <v>1.67</v>
      </c>
      <c r="K45" s="43">
        <v>2</v>
      </c>
      <c r="L45" s="41">
        <v>341153</v>
      </c>
      <c r="M45" s="41">
        <v>831001.79</v>
      </c>
    </row>
    <row r="46" spans="1:13" s="17" customFormat="1" ht="15" customHeight="1" x14ac:dyDescent="0.2">
      <c r="A46" s="6" t="s">
        <v>24</v>
      </c>
      <c r="B46" s="70"/>
      <c r="C46" s="71"/>
      <c r="D46" s="71"/>
      <c r="E46" s="71"/>
      <c r="F46" s="71"/>
      <c r="G46" s="71"/>
      <c r="H46" s="71"/>
      <c r="I46" s="71"/>
      <c r="J46" s="72"/>
      <c r="K46" s="43">
        <f>SUM(K41:K45)</f>
        <v>46</v>
      </c>
      <c r="L46" s="41">
        <f>SUM(L41:L45)</f>
        <v>56063688</v>
      </c>
      <c r="M46" s="41">
        <f>SUM(M41:M45)</f>
        <v>74361721.090000004</v>
      </c>
    </row>
    <row r="47" spans="1:13" s="17" customFormat="1" ht="15" customHeight="1" x14ac:dyDescent="0.2">
      <c r="A47" s="73" t="s">
        <v>25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5"/>
    </row>
    <row r="48" spans="1:13" s="17" customFormat="1" ht="15" customHeight="1" x14ac:dyDescent="0.2">
      <c r="A48" s="6" t="s">
        <v>103</v>
      </c>
      <c r="B48" s="6" t="s">
        <v>104</v>
      </c>
      <c r="C48" s="15">
        <v>6.95</v>
      </c>
      <c r="D48" s="15">
        <v>7</v>
      </c>
      <c r="E48" s="15">
        <v>6.95</v>
      </c>
      <c r="F48" s="15">
        <v>6.97</v>
      </c>
      <c r="G48" s="15">
        <v>7</v>
      </c>
      <c r="H48" s="15">
        <v>7</v>
      </c>
      <c r="I48" s="15">
        <v>7</v>
      </c>
      <c r="J48" s="38">
        <v>0</v>
      </c>
      <c r="K48" s="43">
        <v>2</v>
      </c>
      <c r="L48" s="41">
        <v>35000</v>
      </c>
      <c r="M48" s="41">
        <v>243950</v>
      </c>
    </row>
    <row r="49" spans="1:13" s="17" customFormat="1" ht="15" customHeight="1" x14ac:dyDescent="0.2">
      <c r="A49" s="6" t="s">
        <v>70</v>
      </c>
      <c r="B49" s="6" t="s">
        <v>69</v>
      </c>
      <c r="C49" s="15">
        <v>24.3</v>
      </c>
      <c r="D49" s="15">
        <v>24.75</v>
      </c>
      <c r="E49" s="15">
        <v>23.82</v>
      </c>
      <c r="F49" s="15">
        <v>24.36</v>
      </c>
      <c r="G49" s="15">
        <v>24.49</v>
      </c>
      <c r="H49" s="15">
        <v>23.9</v>
      </c>
      <c r="I49" s="15">
        <v>24.5</v>
      </c>
      <c r="J49" s="38">
        <v>-2.4500000000000002</v>
      </c>
      <c r="K49" s="43">
        <v>17</v>
      </c>
      <c r="L49" s="41">
        <v>531000</v>
      </c>
      <c r="M49" s="41">
        <v>12932950</v>
      </c>
    </row>
    <row r="50" spans="1:13" s="17" customFormat="1" ht="15" customHeight="1" x14ac:dyDescent="0.2">
      <c r="A50" s="6" t="s">
        <v>177</v>
      </c>
      <c r="B50" s="6" t="s">
        <v>176</v>
      </c>
      <c r="C50" s="15">
        <v>10.5</v>
      </c>
      <c r="D50" s="15">
        <v>10.5</v>
      </c>
      <c r="E50" s="15">
        <v>10.5</v>
      </c>
      <c r="F50" s="15">
        <v>10.5</v>
      </c>
      <c r="G50" s="15">
        <v>10.7</v>
      </c>
      <c r="H50" s="15">
        <v>10.5</v>
      </c>
      <c r="I50" s="15">
        <v>10.7</v>
      </c>
      <c r="J50" s="38">
        <v>-1.87</v>
      </c>
      <c r="K50" s="43">
        <v>2</v>
      </c>
      <c r="L50" s="41">
        <v>50000</v>
      </c>
      <c r="M50" s="41">
        <v>525000</v>
      </c>
    </row>
    <row r="51" spans="1:13" s="17" customFormat="1" ht="15" customHeight="1" x14ac:dyDescent="0.2">
      <c r="A51" s="6" t="s">
        <v>199</v>
      </c>
      <c r="B51" s="6" t="s">
        <v>198</v>
      </c>
      <c r="C51" s="15">
        <v>8</v>
      </c>
      <c r="D51" s="15">
        <v>8</v>
      </c>
      <c r="E51" s="15">
        <v>8</v>
      </c>
      <c r="F51" s="15">
        <v>8</v>
      </c>
      <c r="G51" s="15">
        <v>8.02</v>
      </c>
      <c r="H51" s="15">
        <v>8</v>
      </c>
      <c r="I51" s="15">
        <v>8</v>
      </c>
      <c r="J51" s="38">
        <v>0</v>
      </c>
      <c r="K51" s="43">
        <v>1</v>
      </c>
      <c r="L51" s="41">
        <v>100000</v>
      </c>
      <c r="M51" s="41">
        <v>800000</v>
      </c>
    </row>
    <row r="52" spans="1:13" s="17" customFormat="1" ht="15" customHeight="1" x14ac:dyDescent="0.2">
      <c r="A52" s="6" t="s">
        <v>155</v>
      </c>
      <c r="B52" s="6" t="s">
        <v>156</v>
      </c>
      <c r="C52" s="15">
        <v>10.5</v>
      </c>
      <c r="D52" s="15">
        <v>10.5</v>
      </c>
      <c r="E52" s="15">
        <v>10.5</v>
      </c>
      <c r="F52" s="15">
        <v>10.5</v>
      </c>
      <c r="G52" s="15">
        <v>10.5</v>
      </c>
      <c r="H52" s="15">
        <v>10.5</v>
      </c>
      <c r="I52" s="15">
        <v>10.5</v>
      </c>
      <c r="J52" s="38">
        <v>0</v>
      </c>
      <c r="K52" s="43">
        <v>1</v>
      </c>
      <c r="L52" s="41">
        <v>100000</v>
      </c>
      <c r="M52" s="41">
        <v>1050000</v>
      </c>
    </row>
    <row r="53" spans="1:13" s="17" customFormat="1" ht="15" customHeight="1" x14ac:dyDescent="0.2">
      <c r="A53" s="6" t="s">
        <v>26</v>
      </c>
      <c r="B53" s="70"/>
      <c r="C53" s="71"/>
      <c r="D53" s="71"/>
      <c r="E53" s="71"/>
      <c r="F53" s="71"/>
      <c r="G53" s="71"/>
      <c r="H53" s="71"/>
      <c r="I53" s="71"/>
      <c r="J53" s="72"/>
      <c r="K53" s="43">
        <f>SUM(K48:K52)</f>
        <v>23</v>
      </c>
      <c r="L53" s="41">
        <f>SUM(L48:L52)</f>
        <v>816000</v>
      </c>
      <c r="M53" s="41">
        <f>SUM(M48:M52)</f>
        <v>15551900</v>
      </c>
    </row>
    <row r="54" spans="1:13" s="17" customFormat="1" ht="15" customHeight="1" x14ac:dyDescent="0.2">
      <c r="A54" s="73" t="s">
        <v>41</v>
      </c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5"/>
    </row>
    <row r="55" spans="1:13" s="17" customFormat="1" ht="15" customHeight="1" x14ac:dyDescent="0.2">
      <c r="A55" s="6" t="s">
        <v>127</v>
      </c>
      <c r="B55" s="6" t="s">
        <v>128</v>
      </c>
      <c r="C55" s="15">
        <v>2.5</v>
      </c>
      <c r="D55" s="15">
        <v>2.5</v>
      </c>
      <c r="E55" s="15">
        <v>2.5</v>
      </c>
      <c r="F55" s="15">
        <v>2.5</v>
      </c>
      <c r="G55" s="15">
        <v>2.52</v>
      </c>
      <c r="H55" s="15">
        <v>2.5</v>
      </c>
      <c r="I55" s="15">
        <v>2.5099999999999998</v>
      </c>
      <c r="J55" s="38">
        <v>-0.4</v>
      </c>
      <c r="K55" s="43">
        <v>1</v>
      </c>
      <c r="L55" s="41">
        <v>200000</v>
      </c>
      <c r="M55" s="41">
        <v>500000</v>
      </c>
    </row>
    <row r="56" spans="1:13" s="17" customFormat="1" ht="15" customHeight="1" x14ac:dyDescent="0.2">
      <c r="A56" s="6" t="s">
        <v>239</v>
      </c>
      <c r="B56" s="70"/>
      <c r="C56" s="71"/>
      <c r="D56" s="71"/>
      <c r="E56" s="71"/>
      <c r="F56" s="71"/>
      <c r="G56" s="71"/>
      <c r="H56" s="71"/>
      <c r="I56" s="71"/>
      <c r="J56" s="72"/>
      <c r="K56" s="43">
        <v>1</v>
      </c>
      <c r="L56" s="41">
        <v>200000</v>
      </c>
      <c r="M56" s="41">
        <v>500000</v>
      </c>
    </row>
    <row r="57" spans="1:13" s="17" customFormat="1" ht="15" customHeight="1" x14ac:dyDescent="0.2">
      <c r="A57" s="6" t="s">
        <v>212</v>
      </c>
      <c r="B57" s="70"/>
      <c r="C57" s="71"/>
      <c r="D57" s="71"/>
      <c r="E57" s="71"/>
      <c r="F57" s="71"/>
      <c r="G57" s="71"/>
      <c r="H57" s="71"/>
      <c r="I57" s="71"/>
      <c r="J57" s="72"/>
      <c r="K57" s="43">
        <f>K56+K53+K46+K39+K34+K31+K28</f>
        <v>410</v>
      </c>
      <c r="L57" s="41">
        <f t="shared" ref="L57:M57" si="0">L56+L53+L46+L39+L34+L31+L28</f>
        <v>1131054327</v>
      </c>
      <c r="M57" s="41">
        <f t="shared" si="0"/>
        <v>746516252.61000001</v>
      </c>
    </row>
    <row r="58" spans="1:13" s="17" customFormat="1" ht="15" customHeight="1" x14ac:dyDescent="0.2">
      <c r="A58" s="36" t="s">
        <v>252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</row>
    <row r="59" spans="1:13" s="17" customFormat="1" ht="19.5" customHeight="1" x14ac:dyDescent="0.2">
      <c r="A59" s="34" t="s">
        <v>60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</row>
    <row r="60" spans="1:13" s="17" customFormat="1" ht="12" customHeight="1" x14ac:dyDescent="0.2">
      <c r="A60"/>
      <c r="B60"/>
      <c r="C60"/>
      <c r="D60"/>
      <c r="E60"/>
      <c r="F60"/>
    </row>
    <row r="62" spans="1:13" ht="12" customHeight="1" x14ac:dyDescent="0.2"/>
    <row r="63" spans="1:13" ht="12" customHeight="1" x14ac:dyDescent="0.2">
      <c r="A63" s="17"/>
      <c r="C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 ht="12" customHeight="1" x14ac:dyDescent="0.2">
      <c r="A64" s="17"/>
      <c r="G64" s="17"/>
      <c r="H64" s="17"/>
      <c r="I64" s="17"/>
      <c r="J64" s="17"/>
      <c r="K64" s="17"/>
      <c r="L64" s="17"/>
      <c r="M64" s="17"/>
    </row>
    <row r="65" spans="1:13" ht="12" customHeight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</row>
    <row r="66" spans="1:13" ht="12" customHeight="1" x14ac:dyDescent="0.2">
      <c r="G66" s="17"/>
      <c r="H66" s="17"/>
      <c r="I66" s="17"/>
      <c r="J66" s="17"/>
      <c r="K66" s="17"/>
      <c r="L66" s="17"/>
      <c r="M66" s="17"/>
    </row>
    <row r="67" spans="1:13" ht="12" customHeight="1" x14ac:dyDescent="0.2"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G68" s="17"/>
      <c r="H68" s="17"/>
      <c r="I68" s="17"/>
      <c r="J68" s="17"/>
      <c r="K68" s="17"/>
      <c r="L68" s="17"/>
      <c r="M68" s="17"/>
    </row>
    <row r="69" spans="1:13" ht="12" customHeight="1" x14ac:dyDescent="0.2"/>
    <row r="70" spans="1:13" ht="12" customHeight="1" x14ac:dyDescent="0.2"/>
    <row r="71" spans="1:13" ht="12" customHeight="1" x14ac:dyDescent="0.2"/>
    <row r="72" spans="1:13" ht="12" customHeight="1" x14ac:dyDescent="0.2"/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</sheetData>
  <mergeCells count="22">
    <mergeCell ref="A47:M47"/>
    <mergeCell ref="B53:J53"/>
    <mergeCell ref="B46:J46"/>
    <mergeCell ref="B57:J57"/>
    <mergeCell ref="A54:M54"/>
    <mergeCell ref="B56:J56"/>
    <mergeCell ref="B28:J28"/>
    <mergeCell ref="A40:M40"/>
    <mergeCell ref="B39:J39"/>
    <mergeCell ref="A35:M35"/>
    <mergeCell ref="A29:M29"/>
    <mergeCell ref="B31:J31"/>
    <mergeCell ref="A32:M32"/>
    <mergeCell ref="B34:J34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9"/>
  <sheetViews>
    <sheetView workbookViewId="0">
      <selection activeCell="B1" sqref="B1:E1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2.125" style="17" customWidth="1"/>
    <col min="9" max="9" width="10.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2.125" style="17" customWidth="1"/>
    <col min="265" max="265" width="10.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2.125" style="17" customWidth="1"/>
    <col min="521" max="521" width="10.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2.125" style="17" customWidth="1"/>
    <col min="777" max="777" width="10.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2.125" style="17" customWidth="1"/>
    <col min="1033" max="1033" width="10.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2.125" style="17" customWidth="1"/>
    <col min="1289" max="1289" width="10.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2.125" style="17" customWidth="1"/>
    <col min="1545" max="1545" width="10.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2.125" style="17" customWidth="1"/>
    <col min="1801" max="1801" width="10.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2.125" style="17" customWidth="1"/>
    <col min="2057" max="2057" width="10.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2.125" style="17" customWidth="1"/>
    <col min="2313" max="2313" width="10.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2.125" style="17" customWidth="1"/>
    <col min="2569" max="2569" width="10.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2.125" style="17" customWidth="1"/>
    <col min="2825" max="2825" width="10.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2.125" style="17" customWidth="1"/>
    <col min="3081" max="3081" width="10.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2.125" style="17" customWidth="1"/>
    <col min="3337" max="3337" width="10.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2.125" style="17" customWidth="1"/>
    <col min="3593" max="3593" width="10.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2.125" style="17" customWidth="1"/>
    <col min="3849" max="3849" width="10.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2.125" style="17" customWidth="1"/>
    <col min="4105" max="4105" width="10.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2.125" style="17" customWidth="1"/>
    <col min="4361" max="4361" width="10.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2.125" style="17" customWidth="1"/>
    <col min="4617" max="4617" width="10.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2.125" style="17" customWidth="1"/>
    <col min="4873" max="4873" width="10.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2.125" style="17" customWidth="1"/>
    <col min="5129" max="5129" width="10.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2.125" style="17" customWidth="1"/>
    <col min="5385" max="5385" width="10.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2.125" style="17" customWidth="1"/>
    <col min="5641" max="5641" width="10.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2.125" style="17" customWidth="1"/>
    <col min="5897" max="5897" width="10.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2.125" style="17" customWidth="1"/>
    <col min="6153" max="6153" width="10.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2.125" style="17" customWidth="1"/>
    <col min="6409" max="6409" width="10.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2.125" style="17" customWidth="1"/>
    <col min="6665" max="6665" width="10.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2.125" style="17" customWidth="1"/>
    <col min="6921" max="6921" width="10.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2.125" style="17" customWidth="1"/>
    <col min="7177" max="7177" width="10.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2.125" style="17" customWidth="1"/>
    <col min="7433" max="7433" width="10.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2.125" style="17" customWidth="1"/>
    <col min="7689" max="7689" width="10.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2.125" style="17" customWidth="1"/>
    <col min="7945" max="7945" width="10.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2.125" style="17" customWidth="1"/>
    <col min="8201" max="8201" width="10.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2.125" style="17" customWidth="1"/>
    <col min="8457" max="8457" width="10.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2.125" style="17" customWidth="1"/>
    <col min="8713" max="8713" width="10.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2.125" style="17" customWidth="1"/>
    <col min="8969" max="8969" width="10.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2.125" style="17" customWidth="1"/>
    <col min="9225" max="9225" width="10.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2.125" style="17" customWidth="1"/>
    <col min="9481" max="9481" width="10.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2.125" style="17" customWidth="1"/>
    <col min="9737" max="9737" width="10.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2.125" style="17" customWidth="1"/>
    <col min="9993" max="9993" width="10.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2.125" style="17" customWidth="1"/>
    <col min="10249" max="10249" width="10.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2.125" style="17" customWidth="1"/>
    <col min="10505" max="10505" width="10.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2.125" style="17" customWidth="1"/>
    <col min="10761" max="10761" width="10.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2.125" style="17" customWidth="1"/>
    <col min="11017" max="11017" width="10.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2.125" style="17" customWidth="1"/>
    <col min="11273" max="11273" width="10.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2.125" style="17" customWidth="1"/>
    <col min="11529" max="11529" width="10.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2.125" style="17" customWidth="1"/>
    <col min="11785" max="11785" width="10.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2.125" style="17" customWidth="1"/>
    <col min="12041" max="12041" width="10.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2.125" style="17" customWidth="1"/>
    <col min="12297" max="12297" width="10.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2.125" style="17" customWidth="1"/>
    <col min="12553" max="12553" width="10.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2.125" style="17" customWidth="1"/>
    <col min="12809" max="12809" width="10.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2.125" style="17" customWidth="1"/>
    <col min="13065" max="13065" width="10.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2.125" style="17" customWidth="1"/>
    <col min="13321" max="13321" width="10.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2.125" style="17" customWidth="1"/>
    <col min="13577" max="13577" width="10.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2.125" style="17" customWidth="1"/>
    <col min="13833" max="13833" width="10.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2.125" style="17" customWidth="1"/>
    <col min="14089" max="14089" width="10.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2.125" style="17" customWidth="1"/>
    <col min="14345" max="14345" width="10.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2.125" style="17" customWidth="1"/>
    <col min="14601" max="14601" width="10.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2.125" style="17" customWidth="1"/>
    <col min="14857" max="14857" width="10.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2.125" style="17" customWidth="1"/>
    <col min="15113" max="15113" width="10.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2.125" style="17" customWidth="1"/>
    <col min="15369" max="15369" width="10.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2.125" style="17" customWidth="1"/>
    <col min="15625" max="15625" width="10.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2.125" style="17" customWidth="1"/>
    <col min="15881" max="15881" width="10.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2.125" style="17" customWidth="1"/>
    <col min="16137" max="16137" width="10.5" style="17" customWidth="1"/>
    <col min="16138" max="16384" width="9.125" style="17"/>
  </cols>
  <sheetData>
    <row r="1" spans="2:6" ht="18" customHeight="1" x14ac:dyDescent="0.25">
      <c r="B1" s="78" t="s">
        <v>0</v>
      </c>
      <c r="C1" s="78"/>
      <c r="D1" s="78"/>
      <c r="E1" s="78"/>
      <c r="F1" s="52"/>
    </row>
    <row r="2" spans="2:6" ht="18" customHeight="1" x14ac:dyDescent="0.25">
      <c r="B2" s="78" t="s">
        <v>253</v>
      </c>
      <c r="C2" s="78"/>
      <c r="D2" s="78"/>
      <c r="E2" s="78"/>
      <c r="F2" s="78"/>
    </row>
    <row r="3" spans="2:6" ht="18" customHeight="1" x14ac:dyDescent="0.25">
      <c r="B3" s="52" t="s">
        <v>254</v>
      </c>
      <c r="C3" s="52"/>
      <c r="D3" s="52"/>
      <c r="E3" s="52"/>
      <c r="F3" s="52"/>
    </row>
    <row r="4" spans="2:6" ht="18" customHeight="1" x14ac:dyDescent="0.25">
      <c r="B4" s="52"/>
      <c r="C4" s="52"/>
      <c r="D4" s="52"/>
      <c r="E4" s="52"/>
      <c r="F4" s="52"/>
    </row>
    <row r="5" spans="2:6" ht="17.100000000000001" customHeight="1" x14ac:dyDescent="0.2">
      <c r="B5" s="53"/>
      <c r="C5" s="79" t="s">
        <v>255</v>
      </c>
      <c r="D5" s="79"/>
      <c r="E5" s="53"/>
      <c r="F5" s="53"/>
    </row>
    <row r="6" spans="2:6" ht="32.25" customHeight="1" x14ac:dyDescent="0.2">
      <c r="B6" s="54" t="s">
        <v>9</v>
      </c>
      <c r="C6" s="55" t="s">
        <v>10</v>
      </c>
      <c r="D6" s="56" t="s">
        <v>256</v>
      </c>
      <c r="E6" s="55" t="s">
        <v>257</v>
      </c>
      <c r="F6" s="55" t="s">
        <v>258</v>
      </c>
    </row>
    <row r="7" spans="2:6" ht="17.100000000000001" customHeight="1" x14ac:dyDescent="0.2">
      <c r="B7" s="80" t="s">
        <v>259</v>
      </c>
      <c r="C7" s="81"/>
      <c r="D7" s="81"/>
      <c r="E7" s="81"/>
      <c r="F7" s="82"/>
    </row>
    <row r="8" spans="2:6" ht="17.100000000000001" customHeight="1" x14ac:dyDescent="0.2">
      <c r="B8" s="57" t="s">
        <v>260</v>
      </c>
      <c r="C8" s="57" t="s">
        <v>152</v>
      </c>
      <c r="D8" s="57">
        <v>2</v>
      </c>
      <c r="E8" s="57">
        <v>15000000</v>
      </c>
      <c r="F8" s="57">
        <v>5550000</v>
      </c>
    </row>
    <row r="9" spans="2:6" ht="17.100000000000001" customHeight="1" x14ac:dyDescent="0.2">
      <c r="B9" s="57" t="s">
        <v>232</v>
      </c>
      <c r="C9" s="57" t="s">
        <v>231</v>
      </c>
      <c r="D9" s="57">
        <v>13</v>
      </c>
      <c r="E9" s="57">
        <v>56000000</v>
      </c>
      <c r="F9" s="57">
        <v>40750000</v>
      </c>
    </row>
    <row r="10" spans="2:6" ht="17.100000000000001" customHeight="1" x14ac:dyDescent="0.2">
      <c r="B10" s="57" t="s">
        <v>200</v>
      </c>
      <c r="C10" s="57" t="s">
        <v>201</v>
      </c>
      <c r="D10" s="57">
        <v>7</v>
      </c>
      <c r="E10" s="57">
        <v>5200000</v>
      </c>
      <c r="F10" s="57">
        <v>4514000</v>
      </c>
    </row>
    <row r="11" spans="2:6" ht="17.100000000000001" customHeight="1" x14ac:dyDescent="0.2">
      <c r="B11" s="58" t="s">
        <v>261</v>
      </c>
      <c r="C11" s="59"/>
      <c r="D11" s="57">
        <f>SUM(D8:D10)</f>
        <v>22</v>
      </c>
      <c r="E11" s="57">
        <f>SUM(E8:E10)</f>
        <v>76200000</v>
      </c>
      <c r="F11" s="57">
        <f>SUM(F8:F10)</f>
        <v>50814000</v>
      </c>
    </row>
    <row r="12" spans="2:6" ht="15.75" x14ac:dyDescent="0.2">
      <c r="B12" s="80" t="s">
        <v>101</v>
      </c>
      <c r="C12" s="81"/>
      <c r="D12" s="81"/>
      <c r="E12" s="81"/>
      <c r="F12" s="82"/>
    </row>
    <row r="13" spans="2:6" x14ac:dyDescent="0.2">
      <c r="B13" s="57" t="s">
        <v>262</v>
      </c>
      <c r="C13" s="57" t="s">
        <v>139</v>
      </c>
      <c r="D13" s="57">
        <v>1</v>
      </c>
      <c r="E13" s="57">
        <v>150000</v>
      </c>
      <c r="F13" s="57">
        <v>675000</v>
      </c>
    </row>
    <row r="14" spans="2:6" ht="15" x14ac:dyDescent="0.2">
      <c r="B14" s="58" t="s">
        <v>263</v>
      </c>
      <c r="C14" s="59"/>
      <c r="D14" s="57">
        <f>SUM(D13)</f>
        <v>1</v>
      </c>
      <c r="E14" s="57">
        <f>SUM(E13)</f>
        <v>150000</v>
      </c>
      <c r="F14" s="57">
        <f>SUM(F13)</f>
        <v>675000</v>
      </c>
    </row>
    <row r="15" spans="2:6" ht="15.75" x14ac:dyDescent="0.2">
      <c r="B15" s="76" t="s">
        <v>246</v>
      </c>
      <c r="C15" s="77"/>
      <c r="D15" s="57">
        <f>D14+D11</f>
        <v>23</v>
      </c>
      <c r="E15" s="57">
        <f>E14+E11</f>
        <v>76350000</v>
      </c>
      <c r="F15" s="57">
        <f>F14+F11</f>
        <v>51489000</v>
      </c>
    </row>
    <row r="18" spans="2:6" ht="18" x14ac:dyDescent="0.2">
      <c r="B18" s="53"/>
      <c r="C18" s="79" t="s">
        <v>264</v>
      </c>
      <c r="D18" s="79"/>
      <c r="E18" s="53"/>
      <c r="F18" s="53"/>
    </row>
    <row r="19" spans="2:6" ht="15" x14ac:dyDescent="0.2">
      <c r="B19" s="54" t="s">
        <v>9</v>
      </c>
      <c r="C19" s="55" t="s">
        <v>10</v>
      </c>
      <c r="D19" s="56" t="s">
        <v>256</v>
      </c>
      <c r="E19" s="55" t="s">
        <v>257</v>
      </c>
      <c r="F19" s="55" t="s">
        <v>258</v>
      </c>
    </row>
    <row r="20" spans="2:6" ht="15.75" x14ac:dyDescent="0.2">
      <c r="B20" s="80" t="s">
        <v>259</v>
      </c>
      <c r="C20" s="81"/>
      <c r="D20" s="81"/>
      <c r="E20" s="81"/>
      <c r="F20" s="82"/>
    </row>
    <row r="21" spans="2:6" x14ac:dyDescent="0.2">
      <c r="B21" s="57" t="s">
        <v>260</v>
      </c>
      <c r="C21" s="60" t="s">
        <v>152</v>
      </c>
      <c r="D21" s="60">
        <v>4</v>
      </c>
      <c r="E21" s="60">
        <v>3200000</v>
      </c>
      <c r="F21" s="57">
        <v>1237000</v>
      </c>
    </row>
    <row r="22" spans="2:6" x14ac:dyDescent="0.2">
      <c r="B22" s="57" t="s">
        <v>232</v>
      </c>
      <c r="C22" s="60" t="s">
        <v>231</v>
      </c>
      <c r="D22" s="60">
        <v>29</v>
      </c>
      <c r="E22" s="60">
        <v>175000000</v>
      </c>
      <c r="F22" s="57">
        <v>126649857.37</v>
      </c>
    </row>
    <row r="23" spans="2:6" x14ac:dyDescent="0.2">
      <c r="B23" s="57" t="s">
        <v>265</v>
      </c>
      <c r="C23" s="60" t="s">
        <v>100</v>
      </c>
      <c r="D23" s="60">
        <v>15</v>
      </c>
      <c r="E23" s="60">
        <v>67250000</v>
      </c>
      <c r="F23" s="57">
        <v>28917500</v>
      </c>
    </row>
    <row r="24" spans="2:6" x14ac:dyDescent="0.2">
      <c r="B24" s="57" t="s">
        <v>120</v>
      </c>
      <c r="C24" s="60" t="s">
        <v>137</v>
      </c>
      <c r="D24" s="60">
        <v>17</v>
      </c>
      <c r="E24" s="60">
        <v>28934632</v>
      </c>
      <c r="F24" s="57">
        <v>13020584.4</v>
      </c>
    </row>
    <row r="25" spans="2:6" x14ac:dyDescent="0.2">
      <c r="B25" s="57" t="s">
        <v>77</v>
      </c>
      <c r="C25" s="60" t="s">
        <v>71</v>
      </c>
      <c r="D25" s="60">
        <v>10</v>
      </c>
      <c r="E25" s="60">
        <v>100000000</v>
      </c>
      <c r="F25" s="57">
        <v>34000000</v>
      </c>
    </row>
    <row r="26" spans="2:6" x14ac:dyDescent="0.2">
      <c r="B26" s="57" t="s">
        <v>266</v>
      </c>
      <c r="C26" s="60" t="s">
        <v>131</v>
      </c>
      <c r="D26" s="60">
        <v>1</v>
      </c>
      <c r="E26" s="60">
        <v>30000000</v>
      </c>
      <c r="F26" s="57">
        <v>3900000</v>
      </c>
    </row>
    <row r="27" spans="2:6" ht="15" x14ac:dyDescent="0.2">
      <c r="B27" s="58" t="s">
        <v>261</v>
      </c>
      <c r="C27" s="59"/>
      <c r="D27" s="57">
        <f>SUM(D21:D26)</f>
        <v>76</v>
      </c>
      <c r="E27" s="57">
        <f>SUM(E21:E26)</f>
        <v>404384632</v>
      </c>
      <c r="F27" s="57">
        <f>SUM(F21:F26)</f>
        <v>207724941.77000001</v>
      </c>
    </row>
    <row r="28" spans="2:6" ht="15.75" x14ac:dyDescent="0.2">
      <c r="B28" s="80" t="s">
        <v>21</v>
      </c>
      <c r="C28" s="81"/>
      <c r="D28" s="81"/>
      <c r="E28" s="81"/>
      <c r="F28" s="82"/>
    </row>
    <row r="29" spans="2:6" x14ac:dyDescent="0.2">
      <c r="B29" s="57" t="s">
        <v>237</v>
      </c>
      <c r="C29" s="60" t="s">
        <v>238</v>
      </c>
      <c r="D29" s="60">
        <v>80</v>
      </c>
      <c r="E29" s="60">
        <v>42875000</v>
      </c>
      <c r="F29" s="57">
        <v>85890500</v>
      </c>
    </row>
    <row r="30" spans="2:6" ht="15" x14ac:dyDescent="0.2">
      <c r="B30" s="58" t="s">
        <v>267</v>
      </c>
      <c r="C30" s="60"/>
      <c r="D30" s="60">
        <f>SUM(D29)</f>
        <v>80</v>
      </c>
      <c r="E30" s="60">
        <f>SUM(E29)</f>
        <v>42875000</v>
      </c>
      <c r="F30" s="57">
        <f>SUM(F29)</f>
        <v>85890500</v>
      </c>
    </row>
    <row r="31" spans="2:6" ht="15.75" x14ac:dyDescent="0.2">
      <c r="B31" s="80" t="s">
        <v>23</v>
      </c>
      <c r="C31" s="81"/>
      <c r="D31" s="81"/>
      <c r="E31" s="81"/>
      <c r="F31" s="82"/>
    </row>
    <row r="32" spans="2:6" x14ac:dyDescent="0.2">
      <c r="B32" s="57" t="s">
        <v>61</v>
      </c>
      <c r="C32" s="60" t="s">
        <v>62</v>
      </c>
      <c r="D32" s="60">
        <v>3</v>
      </c>
      <c r="E32" s="60">
        <v>3000000</v>
      </c>
      <c r="F32" s="57">
        <v>1890000</v>
      </c>
    </row>
    <row r="33" spans="2:6" ht="15" x14ac:dyDescent="0.2">
      <c r="B33" s="58" t="s">
        <v>268</v>
      </c>
      <c r="C33" s="59"/>
      <c r="D33" s="57">
        <f>SUM(D32)</f>
        <v>3</v>
      </c>
      <c r="E33" s="57">
        <f>SUM(E32)</f>
        <v>3000000</v>
      </c>
      <c r="F33" s="57">
        <f>SUM(F32)</f>
        <v>1890000</v>
      </c>
    </row>
    <row r="34" spans="2:6" ht="15.75" x14ac:dyDescent="0.2">
      <c r="B34" s="80" t="s">
        <v>269</v>
      </c>
      <c r="C34" s="81"/>
      <c r="D34" s="81"/>
      <c r="E34" s="81"/>
      <c r="F34" s="82"/>
    </row>
    <row r="35" spans="2:6" x14ac:dyDescent="0.2">
      <c r="B35" s="57" t="s">
        <v>70</v>
      </c>
      <c r="C35" s="60" t="s">
        <v>69</v>
      </c>
      <c r="D35" s="57">
        <v>11</v>
      </c>
      <c r="E35" s="57">
        <v>315000</v>
      </c>
      <c r="F35" s="57">
        <v>7634570</v>
      </c>
    </row>
    <row r="36" spans="2:6" ht="15" x14ac:dyDescent="0.2">
      <c r="B36" s="58" t="s">
        <v>270</v>
      </c>
      <c r="C36" s="59"/>
      <c r="D36" s="57">
        <f>SUM(D35)</f>
        <v>11</v>
      </c>
      <c r="E36" s="57">
        <f>SUM(E35)</f>
        <v>315000</v>
      </c>
      <c r="F36" s="57">
        <f>SUM(F35)</f>
        <v>7634570</v>
      </c>
    </row>
    <row r="37" spans="2:6" ht="15.75" x14ac:dyDescent="0.2">
      <c r="B37" s="76" t="s">
        <v>246</v>
      </c>
      <c r="C37" s="77"/>
      <c r="D37" s="57">
        <f>D36+D33+D30+D27</f>
        <v>170</v>
      </c>
      <c r="E37" s="57">
        <f>E36+E33+E30+E27</f>
        <v>450574632</v>
      </c>
      <c r="F37" s="57">
        <f>F36+F33+F30+F27</f>
        <v>303140011.76999998</v>
      </c>
    </row>
    <row r="39" spans="2:6" ht="18" x14ac:dyDescent="0.25">
      <c r="B39" s="52"/>
      <c r="C39" s="52"/>
      <c r="D39" s="52"/>
      <c r="E39" s="52"/>
      <c r="F39" s="52"/>
    </row>
  </sheetData>
  <mergeCells count="12">
    <mergeCell ref="B37:C37"/>
    <mergeCell ref="B1:E1"/>
    <mergeCell ref="B2:F2"/>
    <mergeCell ref="C5:D5"/>
    <mergeCell ref="B7:F7"/>
    <mergeCell ref="B12:F12"/>
    <mergeCell ref="B15:C15"/>
    <mergeCell ref="C18:D18"/>
    <mergeCell ref="B20:F20"/>
    <mergeCell ref="B28:F28"/>
    <mergeCell ref="B31:F31"/>
    <mergeCell ref="B34:F34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4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5" t="s">
        <v>249</v>
      </c>
      <c r="C1" s="85"/>
      <c r="D1" s="85"/>
      <c r="E1" s="85"/>
      <c r="F1" s="85"/>
      <c r="G1" s="85"/>
      <c r="H1" s="85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3" t="s">
        <v>50</v>
      </c>
      <c r="C3" s="84"/>
      <c r="D3" s="84"/>
      <c r="E3" s="84"/>
      <c r="F3" s="84"/>
      <c r="G3" s="84"/>
      <c r="H3" s="86"/>
    </row>
    <row r="4" spans="2:14" s="17" customFormat="1" ht="15.75" customHeight="1" x14ac:dyDescent="0.2">
      <c r="B4" s="7" t="s">
        <v>140</v>
      </c>
      <c r="C4" s="7" t="s">
        <v>141</v>
      </c>
      <c r="D4" s="13">
        <v>0.45</v>
      </c>
      <c r="E4" s="11">
        <v>0.45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108</v>
      </c>
      <c r="C5" s="7" t="s">
        <v>109</v>
      </c>
      <c r="D5" s="13">
        <v>1</v>
      </c>
      <c r="E5" s="11">
        <v>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95</v>
      </c>
      <c r="C6" s="7" t="s">
        <v>96</v>
      </c>
      <c r="D6" s="13">
        <v>0.41</v>
      </c>
      <c r="E6" s="11">
        <v>0.41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192</v>
      </c>
      <c r="C7" s="7" t="s">
        <v>193</v>
      </c>
      <c r="D7" s="13">
        <v>0.22</v>
      </c>
      <c r="E7" s="11">
        <v>0.22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244</v>
      </c>
      <c r="C8" s="7" t="s">
        <v>245</v>
      </c>
      <c r="D8" s="13">
        <v>0.31</v>
      </c>
      <c r="E8" s="11">
        <v>0.31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110</v>
      </c>
      <c r="C9" s="7" t="s">
        <v>111</v>
      </c>
      <c r="D9" s="13">
        <v>0.28999999999999998</v>
      </c>
      <c r="E9" s="11">
        <v>0.28999999999999998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83" t="s">
        <v>101</v>
      </c>
      <c r="C10" s="84"/>
      <c r="D10" s="84"/>
      <c r="E10" s="84"/>
      <c r="F10" s="84"/>
      <c r="G10" s="84"/>
      <c r="H10" s="86"/>
    </row>
    <row r="11" spans="2:14" s="17" customFormat="1" ht="15.75" customHeight="1" x14ac:dyDescent="0.2">
      <c r="B11" s="7" t="s">
        <v>233</v>
      </c>
      <c r="C11" s="7" t="s">
        <v>234</v>
      </c>
      <c r="D11" s="13">
        <v>3.05</v>
      </c>
      <c r="E11" s="11">
        <v>3.05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83" t="s">
        <v>48</v>
      </c>
      <c r="C12" s="84"/>
      <c r="D12" s="84"/>
      <c r="E12" s="84"/>
      <c r="F12" s="84"/>
      <c r="G12" s="84"/>
      <c r="H12" s="86"/>
    </row>
    <row r="13" spans="2:14" s="17" customFormat="1" ht="15" customHeight="1" x14ac:dyDescent="0.2">
      <c r="B13" s="7" t="s">
        <v>178</v>
      </c>
      <c r="C13" s="7" t="s">
        <v>179</v>
      </c>
      <c r="D13" s="13">
        <v>0.33</v>
      </c>
      <c r="E13" s="11">
        <v>0.33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7" t="s">
        <v>72</v>
      </c>
      <c r="C14" s="7" t="s">
        <v>73</v>
      </c>
      <c r="D14" s="13">
        <v>0.57999999999999996</v>
      </c>
      <c r="E14" s="11">
        <v>0.57999999999999996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7" t="s">
        <v>221</v>
      </c>
      <c r="C15" s="7" t="s">
        <v>222</v>
      </c>
      <c r="D15" s="13">
        <v>0.94</v>
      </c>
      <c r="E15" s="11">
        <v>0.94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83" t="s">
        <v>28</v>
      </c>
      <c r="C16" s="84"/>
      <c r="D16" s="84"/>
      <c r="E16" s="84"/>
      <c r="F16" s="84"/>
      <c r="G16" s="84"/>
      <c r="H16" s="86"/>
    </row>
    <row r="17" spans="2:8" s="17" customFormat="1" ht="15" customHeight="1" x14ac:dyDescent="0.2">
      <c r="B17" s="42" t="s">
        <v>217</v>
      </c>
      <c r="C17" s="7" t="s">
        <v>218</v>
      </c>
      <c r="D17" s="13">
        <v>0.89</v>
      </c>
      <c r="E17" s="11">
        <v>0.89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42" t="s">
        <v>149</v>
      </c>
      <c r="C18" s="7" t="s">
        <v>150</v>
      </c>
      <c r="D18" s="13">
        <v>0.46</v>
      </c>
      <c r="E18" s="11">
        <v>0.46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83" t="s">
        <v>21</v>
      </c>
      <c r="C19" s="84"/>
      <c r="D19" s="84"/>
      <c r="E19" s="84"/>
      <c r="F19" s="84"/>
      <c r="G19" s="84"/>
      <c r="H19" s="86"/>
    </row>
    <row r="20" spans="2:8" s="17" customFormat="1" ht="15" customHeight="1" x14ac:dyDescent="0.2">
      <c r="B20" s="7" t="s">
        <v>142</v>
      </c>
      <c r="C20" s="7" t="s">
        <v>143</v>
      </c>
      <c r="D20" s="13">
        <v>0.72</v>
      </c>
      <c r="E20" s="11">
        <v>0.72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 x14ac:dyDescent="0.2">
      <c r="B21" s="7" t="s">
        <v>228</v>
      </c>
      <c r="C21" s="7" t="s">
        <v>229</v>
      </c>
      <c r="D21" s="13">
        <v>0.38</v>
      </c>
      <c r="E21" s="11">
        <v>0.38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7" t="s">
        <v>133</v>
      </c>
      <c r="C22" s="7" t="s">
        <v>134</v>
      </c>
      <c r="D22" s="13">
        <v>14</v>
      </c>
      <c r="E22" s="13">
        <v>14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83" t="s">
        <v>23</v>
      </c>
      <c r="C23" s="84"/>
      <c r="D23" s="84"/>
      <c r="E23" s="84"/>
      <c r="F23" s="84"/>
      <c r="G23" s="84"/>
      <c r="H23" s="86"/>
    </row>
    <row r="24" spans="2:8" s="17" customFormat="1" ht="15" customHeight="1" x14ac:dyDescent="0.2">
      <c r="B24" s="7" t="s">
        <v>37</v>
      </c>
      <c r="C24" s="7" t="s">
        <v>43</v>
      </c>
      <c r="D24" s="13">
        <v>1.3</v>
      </c>
      <c r="E24" s="11">
        <v>1.3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123</v>
      </c>
      <c r="C25" s="7" t="s">
        <v>124</v>
      </c>
      <c r="D25" s="13">
        <v>0.55000000000000004</v>
      </c>
      <c r="E25" s="11">
        <v>0.55000000000000004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7" t="s">
        <v>129</v>
      </c>
      <c r="C26" s="7" t="s">
        <v>132</v>
      </c>
      <c r="D26" s="13">
        <v>0.6</v>
      </c>
      <c r="E26" s="11">
        <v>0.6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191</v>
      </c>
      <c r="C27" s="7" t="s">
        <v>190</v>
      </c>
      <c r="D27" s="13">
        <v>1.35</v>
      </c>
      <c r="E27" s="11">
        <v>1.35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112</v>
      </c>
      <c r="C28" s="7" t="s">
        <v>113</v>
      </c>
      <c r="D28" s="13">
        <v>4.49</v>
      </c>
      <c r="E28" s="11">
        <v>4.5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183</v>
      </c>
      <c r="C29" s="7" t="s">
        <v>182</v>
      </c>
      <c r="D29" s="13">
        <v>6.4</v>
      </c>
      <c r="E29" s="11">
        <v>6.4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205</v>
      </c>
      <c r="C30" s="7" t="s">
        <v>204</v>
      </c>
      <c r="D30" s="13">
        <v>0.28999999999999998</v>
      </c>
      <c r="E30" s="11">
        <v>0.28999999999999998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7" t="s">
        <v>114</v>
      </c>
      <c r="C31" s="7" t="s">
        <v>115</v>
      </c>
      <c r="D31" s="13">
        <v>0.4</v>
      </c>
      <c r="E31" s="13">
        <v>0.4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83" t="s">
        <v>25</v>
      </c>
      <c r="C32" s="84"/>
      <c r="D32" s="84"/>
      <c r="E32" s="84"/>
      <c r="F32" s="84"/>
      <c r="G32" s="84"/>
      <c r="H32" s="86"/>
    </row>
    <row r="33" spans="2:9" s="17" customFormat="1" ht="15" customHeight="1" x14ac:dyDescent="0.2">
      <c r="B33" s="7" t="s">
        <v>147</v>
      </c>
      <c r="C33" s="7" t="s">
        <v>148</v>
      </c>
      <c r="D33" s="13">
        <v>11.8</v>
      </c>
      <c r="E33" s="11">
        <v>11.8</v>
      </c>
      <c r="F33" s="10" t="s">
        <v>35</v>
      </c>
      <c r="G33" s="11" t="s">
        <v>29</v>
      </c>
      <c r="H33" s="11" t="s">
        <v>29</v>
      </c>
    </row>
    <row r="34" spans="2:9" s="17" customFormat="1" ht="15" customHeight="1" x14ac:dyDescent="0.2">
      <c r="B34" s="7" t="s">
        <v>172</v>
      </c>
      <c r="C34" s="7" t="s">
        <v>173</v>
      </c>
      <c r="D34" s="13">
        <v>15</v>
      </c>
      <c r="E34" s="11">
        <v>15</v>
      </c>
      <c r="F34" s="10" t="s">
        <v>35</v>
      </c>
      <c r="G34" s="11" t="s">
        <v>29</v>
      </c>
      <c r="H34" s="11" t="s">
        <v>29</v>
      </c>
    </row>
    <row r="35" spans="2:9" s="17" customFormat="1" ht="15" customHeight="1" x14ac:dyDescent="0.2">
      <c r="B35" s="7" t="s">
        <v>216</v>
      </c>
      <c r="C35" s="7" t="s">
        <v>215</v>
      </c>
      <c r="D35" s="13">
        <v>2.98</v>
      </c>
      <c r="E35" s="11">
        <v>2.99</v>
      </c>
      <c r="F35" s="10" t="s">
        <v>35</v>
      </c>
      <c r="G35" s="11" t="s">
        <v>29</v>
      </c>
      <c r="H35" s="11" t="s">
        <v>29</v>
      </c>
    </row>
    <row r="36" spans="2:9" s="17" customFormat="1" ht="15" customHeight="1" x14ac:dyDescent="0.2">
      <c r="B36" s="7" t="s">
        <v>125</v>
      </c>
      <c r="C36" s="7" t="s">
        <v>126</v>
      </c>
      <c r="D36" s="13">
        <v>1.6</v>
      </c>
      <c r="E36" s="11">
        <v>1.6</v>
      </c>
      <c r="F36" s="10" t="s">
        <v>35</v>
      </c>
      <c r="G36" s="11" t="s">
        <v>29</v>
      </c>
      <c r="H36" s="11" t="s">
        <v>29</v>
      </c>
    </row>
    <row r="37" spans="2:9" s="17" customFormat="1" ht="15" customHeight="1" x14ac:dyDescent="0.2">
      <c r="B37" s="83" t="s">
        <v>41</v>
      </c>
      <c r="C37" s="84"/>
      <c r="D37" s="84"/>
      <c r="E37" s="84"/>
      <c r="F37" s="84"/>
      <c r="G37" s="84"/>
      <c r="H37" s="86"/>
    </row>
    <row r="38" spans="2:9" s="17" customFormat="1" ht="15" customHeight="1" x14ac:dyDescent="0.2">
      <c r="B38" s="7" t="s">
        <v>66</v>
      </c>
      <c r="C38" s="7" t="s">
        <v>67</v>
      </c>
      <c r="D38" s="13">
        <v>6.66</v>
      </c>
      <c r="E38" s="11">
        <v>6.65</v>
      </c>
      <c r="F38" s="10" t="s">
        <v>35</v>
      </c>
      <c r="G38" s="11" t="s">
        <v>29</v>
      </c>
      <c r="H38" s="11" t="s">
        <v>29</v>
      </c>
    </row>
    <row r="39" spans="2:9" s="17" customFormat="1" ht="15" customHeight="1" x14ac:dyDescent="0.2">
      <c r="B39" s="7" t="s">
        <v>78</v>
      </c>
      <c r="C39" s="7" t="s">
        <v>79</v>
      </c>
      <c r="D39" s="13">
        <v>7.3</v>
      </c>
      <c r="E39" s="11">
        <v>7.3</v>
      </c>
      <c r="F39" s="10" t="s">
        <v>35</v>
      </c>
      <c r="G39" s="11" t="s">
        <v>29</v>
      </c>
      <c r="H39" s="11" t="s">
        <v>29</v>
      </c>
    </row>
    <row r="40" spans="2:9" s="17" customFormat="1" ht="15" customHeight="1" x14ac:dyDescent="0.2">
      <c r="B40" s="7" t="s">
        <v>91</v>
      </c>
      <c r="C40" s="7" t="s">
        <v>92</v>
      </c>
      <c r="D40" s="13">
        <v>1.4</v>
      </c>
      <c r="E40" s="11">
        <v>1.4</v>
      </c>
      <c r="F40" s="10" t="s">
        <v>35</v>
      </c>
      <c r="G40" s="11" t="s">
        <v>29</v>
      </c>
      <c r="H40" s="11" t="s">
        <v>29</v>
      </c>
    </row>
    <row r="41" spans="2:9" s="17" customFormat="1" ht="15" customHeight="1" x14ac:dyDescent="0.2">
      <c r="B41" s="7" t="s">
        <v>153</v>
      </c>
      <c r="C41" s="7" t="s">
        <v>154</v>
      </c>
      <c r="D41" s="13">
        <v>0.66</v>
      </c>
      <c r="E41" s="11">
        <v>0.65</v>
      </c>
      <c r="F41" s="10" t="s">
        <v>35</v>
      </c>
      <c r="G41" s="11" t="s">
        <v>29</v>
      </c>
      <c r="H41" s="11" t="s">
        <v>29</v>
      </c>
    </row>
    <row r="42" spans="2:9" s="17" customFormat="1" ht="53.25" customHeight="1" x14ac:dyDescent="0.2">
      <c r="B42" s="7" t="s">
        <v>9</v>
      </c>
      <c r="C42" s="12" t="s">
        <v>10</v>
      </c>
      <c r="D42" s="1" t="s">
        <v>30</v>
      </c>
      <c r="E42" s="1" t="s">
        <v>16</v>
      </c>
      <c r="F42" s="10" t="s">
        <v>31</v>
      </c>
      <c r="G42" s="1" t="s">
        <v>32</v>
      </c>
      <c r="H42" s="1" t="s">
        <v>33</v>
      </c>
      <c r="I42"/>
    </row>
    <row r="43" spans="2:9" s="17" customFormat="1" ht="15" customHeight="1" x14ac:dyDescent="0.2">
      <c r="B43" s="83" t="s">
        <v>50</v>
      </c>
      <c r="C43" s="84"/>
      <c r="D43" s="84"/>
      <c r="E43" s="84"/>
      <c r="F43" s="84"/>
      <c r="G43" s="84"/>
      <c r="H43" s="86"/>
    </row>
    <row r="44" spans="2:9" s="17" customFormat="1" ht="15" customHeight="1" x14ac:dyDescent="0.2">
      <c r="B44" s="7" t="s">
        <v>210</v>
      </c>
      <c r="C44" s="7" t="s">
        <v>211</v>
      </c>
      <c r="D44" s="13">
        <v>0.7</v>
      </c>
      <c r="E44" s="11">
        <v>0.7</v>
      </c>
      <c r="F44" s="10" t="s">
        <v>35</v>
      </c>
      <c r="G44" s="11" t="s">
        <v>29</v>
      </c>
      <c r="H44" s="11" t="s">
        <v>29</v>
      </c>
    </row>
    <row r="45" spans="2:9" s="17" customFormat="1" ht="16.5" customHeight="1" x14ac:dyDescent="0.2">
      <c r="B45" s="83" t="s">
        <v>48</v>
      </c>
      <c r="C45" s="84"/>
      <c r="D45" s="84"/>
      <c r="E45" s="84"/>
      <c r="F45" s="84"/>
      <c r="G45" s="84"/>
      <c r="H45" s="86"/>
      <c r="I45"/>
    </row>
    <row r="46" spans="2:9" s="17" customFormat="1" ht="16.5" customHeight="1" x14ac:dyDescent="0.2">
      <c r="B46" s="7" t="s">
        <v>46</v>
      </c>
      <c r="C46" s="12" t="s">
        <v>47</v>
      </c>
      <c r="D46" s="13">
        <v>0.64</v>
      </c>
      <c r="E46" s="11">
        <v>0.64</v>
      </c>
      <c r="F46" s="10" t="s">
        <v>35</v>
      </c>
      <c r="G46" s="29" t="s">
        <v>29</v>
      </c>
      <c r="H46" s="11" t="s">
        <v>29</v>
      </c>
      <c r="I46"/>
    </row>
    <row r="47" spans="2:9" s="17" customFormat="1" ht="15" customHeight="1" x14ac:dyDescent="0.2">
      <c r="B47" s="83" t="s">
        <v>28</v>
      </c>
      <c r="C47" s="84"/>
      <c r="D47" s="84"/>
      <c r="E47" s="84"/>
      <c r="F47" s="84"/>
      <c r="G47" s="84"/>
      <c r="H47" s="86"/>
      <c r="I47"/>
    </row>
    <row r="48" spans="2:9" s="17" customFormat="1" ht="13.5" customHeight="1" x14ac:dyDescent="0.2">
      <c r="B48" s="7" t="s">
        <v>135</v>
      </c>
      <c r="C48" s="12" t="s">
        <v>136</v>
      </c>
      <c r="D48" s="13">
        <v>1</v>
      </c>
      <c r="E48" s="11">
        <v>1</v>
      </c>
      <c r="F48" s="10" t="s">
        <v>35</v>
      </c>
      <c r="G48" s="29" t="s">
        <v>29</v>
      </c>
      <c r="H48" s="11" t="s">
        <v>29</v>
      </c>
    </row>
    <row r="49" spans="2:9" s="17" customFormat="1" ht="13.5" customHeight="1" x14ac:dyDescent="0.2">
      <c r="B49" s="7" t="s">
        <v>63</v>
      </c>
      <c r="C49" s="7" t="s">
        <v>64</v>
      </c>
      <c r="D49" s="13">
        <v>1.4</v>
      </c>
      <c r="E49" s="11">
        <v>1.4</v>
      </c>
      <c r="F49" s="10" t="s">
        <v>35</v>
      </c>
      <c r="G49" s="29" t="s">
        <v>29</v>
      </c>
      <c r="H49" s="11" t="s">
        <v>29</v>
      </c>
    </row>
    <row r="50" spans="2:9" s="17" customFormat="1" ht="13.5" customHeight="1" x14ac:dyDescent="0.2">
      <c r="B50" s="7" t="s">
        <v>194</v>
      </c>
      <c r="C50" s="7" t="s">
        <v>195</v>
      </c>
      <c r="D50" s="13">
        <v>0.19</v>
      </c>
      <c r="E50" s="11">
        <v>0.2</v>
      </c>
      <c r="F50" s="10" t="s">
        <v>35</v>
      </c>
      <c r="G50" s="29" t="s">
        <v>29</v>
      </c>
      <c r="H50" s="11" t="s">
        <v>29</v>
      </c>
    </row>
    <row r="51" spans="2:9" s="17" customFormat="1" ht="13.5" customHeight="1" x14ac:dyDescent="0.2">
      <c r="B51" s="7" t="s">
        <v>174</v>
      </c>
      <c r="C51" s="7" t="s">
        <v>175</v>
      </c>
      <c r="D51" s="13">
        <v>0.72</v>
      </c>
      <c r="E51" s="11">
        <v>0.72</v>
      </c>
      <c r="F51" s="10" t="s">
        <v>35</v>
      </c>
      <c r="G51" s="29" t="s">
        <v>29</v>
      </c>
      <c r="H51" s="11" t="s">
        <v>29</v>
      </c>
    </row>
    <row r="52" spans="2:9" s="17" customFormat="1" ht="15" customHeight="1" x14ac:dyDescent="0.2">
      <c r="B52" s="83" t="s">
        <v>93</v>
      </c>
      <c r="C52" s="84"/>
      <c r="D52" s="84"/>
      <c r="E52" s="84"/>
      <c r="F52" s="84"/>
      <c r="G52" s="84"/>
      <c r="H52" s="86"/>
      <c r="I52"/>
    </row>
    <row r="53" spans="2:9" s="17" customFormat="1" ht="15" customHeight="1" x14ac:dyDescent="0.2">
      <c r="B53" s="7" t="s">
        <v>105</v>
      </c>
      <c r="C53" s="12" t="s">
        <v>106</v>
      </c>
      <c r="D53" s="13">
        <v>1</v>
      </c>
      <c r="E53" s="11">
        <v>1</v>
      </c>
      <c r="F53" s="10" t="s">
        <v>35</v>
      </c>
      <c r="G53" s="29" t="s">
        <v>29</v>
      </c>
      <c r="H53" s="11" t="s">
        <v>29</v>
      </c>
    </row>
    <row r="54" spans="2:9" s="17" customFormat="1" ht="15" customHeight="1" x14ac:dyDescent="0.2">
      <c r="B54" s="7" t="s">
        <v>58</v>
      </c>
      <c r="C54" s="12" t="s">
        <v>59</v>
      </c>
      <c r="D54" s="13" t="s">
        <v>29</v>
      </c>
      <c r="E54" s="11" t="s">
        <v>29</v>
      </c>
      <c r="F54" s="10" t="s">
        <v>35</v>
      </c>
      <c r="G54" s="29" t="s">
        <v>29</v>
      </c>
      <c r="H54" s="11" t="s">
        <v>29</v>
      </c>
      <c r="I54"/>
    </row>
    <row r="55" spans="2:9" s="17" customFormat="1" ht="15" customHeight="1" x14ac:dyDescent="0.2">
      <c r="B55" s="7" t="s">
        <v>118</v>
      </c>
      <c r="C55" s="7" t="s">
        <v>119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</row>
    <row r="56" spans="2:9" s="17" customFormat="1" ht="15" customHeight="1" x14ac:dyDescent="0.2">
      <c r="B56" s="7" t="s">
        <v>121</v>
      </c>
      <c r="C56" s="7" t="s">
        <v>122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</row>
    <row r="57" spans="2:9" s="17" customFormat="1" ht="15" customHeight="1" x14ac:dyDescent="0.2">
      <c r="B57" s="7" t="s">
        <v>157</v>
      </c>
      <c r="C57" s="7" t="s">
        <v>158</v>
      </c>
      <c r="D57" s="13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 x14ac:dyDescent="0.2">
      <c r="B58" s="7" t="s">
        <v>186</v>
      </c>
      <c r="C58" s="7" t="s">
        <v>187</v>
      </c>
      <c r="D58" s="13" t="s">
        <v>29</v>
      </c>
      <c r="E58" s="11" t="s">
        <v>29</v>
      </c>
      <c r="F58" s="10" t="s">
        <v>35</v>
      </c>
      <c r="G58" s="29" t="s">
        <v>29</v>
      </c>
      <c r="H58" s="11" t="s">
        <v>29</v>
      </c>
    </row>
    <row r="59" spans="2:9" s="17" customFormat="1" ht="15" customHeight="1" x14ac:dyDescent="0.2">
      <c r="B59" s="7" t="s">
        <v>188</v>
      </c>
      <c r="C59" s="7" t="s">
        <v>189</v>
      </c>
      <c r="D59" s="13" t="s">
        <v>29</v>
      </c>
      <c r="E59" s="11" t="s">
        <v>29</v>
      </c>
      <c r="F59" s="10" t="s">
        <v>35</v>
      </c>
      <c r="G59" s="29" t="s">
        <v>29</v>
      </c>
      <c r="H59" s="11" t="s">
        <v>29</v>
      </c>
    </row>
    <row r="60" spans="2:9" s="17" customFormat="1" ht="15" customHeight="1" x14ac:dyDescent="0.2">
      <c r="B60" s="7" t="s">
        <v>53</v>
      </c>
      <c r="C60" s="7" t="s">
        <v>52</v>
      </c>
      <c r="D60" s="13">
        <v>2.5499999999999998</v>
      </c>
      <c r="E60" s="11">
        <v>2.5499999999999998</v>
      </c>
      <c r="F60" s="10" t="s">
        <v>35</v>
      </c>
      <c r="G60" s="29" t="s">
        <v>29</v>
      </c>
      <c r="H60" s="11" t="s">
        <v>29</v>
      </c>
    </row>
    <row r="61" spans="2:9" s="17" customFormat="1" ht="15" customHeight="1" x14ac:dyDescent="0.2">
      <c r="B61" s="83" t="s">
        <v>21</v>
      </c>
      <c r="C61" s="84"/>
      <c r="D61" s="84"/>
      <c r="E61" s="84"/>
      <c r="F61" s="84"/>
      <c r="G61" s="84"/>
      <c r="H61" s="39"/>
    </row>
    <row r="62" spans="2:9" s="17" customFormat="1" ht="15" customHeight="1" x14ac:dyDescent="0.2">
      <c r="B62" s="7" t="s">
        <v>116</v>
      </c>
      <c r="C62" s="7" t="s">
        <v>117</v>
      </c>
      <c r="D62" s="13">
        <v>0.45</v>
      </c>
      <c r="E62" s="11">
        <v>0.45</v>
      </c>
      <c r="F62" s="10" t="s">
        <v>35</v>
      </c>
      <c r="G62" s="29" t="s">
        <v>29</v>
      </c>
      <c r="H62" s="10" t="s">
        <v>29</v>
      </c>
    </row>
    <row r="63" spans="2:9" s="17" customFormat="1" ht="15" customHeight="1" x14ac:dyDescent="0.2">
      <c r="B63" s="83" t="s">
        <v>23</v>
      </c>
      <c r="C63" s="84"/>
      <c r="D63" s="84"/>
      <c r="E63" s="84"/>
      <c r="F63" s="84"/>
      <c r="G63" s="84"/>
      <c r="H63" s="39"/>
    </row>
    <row r="64" spans="2:9" s="17" customFormat="1" ht="15" customHeight="1" x14ac:dyDescent="0.2">
      <c r="B64" s="7" t="s">
        <v>56</v>
      </c>
      <c r="C64" s="7" t="s">
        <v>57</v>
      </c>
      <c r="D64" s="13">
        <v>70</v>
      </c>
      <c r="E64" s="11">
        <v>70</v>
      </c>
      <c r="F64" s="10" t="s">
        <v>35</v>
      </c>
      <c r="G64" s="29" t="s">
        <v>29</v>
      </c>
      <c r="H64" s="10" t="s">
        <v>29</v>
      </c>
    </row>
    <row r="65" spans="2:8" s="17" customFormat="1" ht="15" customHeight="1" x14ac:dyDescent="0.2">
      <c r="B65" s="83" t="s">
        <v>25</v>
      </c>
      <c r="C65" s="84"/>
      <c r="D65" s="84"/>
      <c r="E65" s="84"/>
      <c r="F65" s="84"/>
      <c r="G65" s="84"/>
      <c r="H65" s="39"/>
    </row>
    <row r="66" spans="2:8" s="17" customFormat="1" ht="15" customHeight="1" x14ac:dyDescent="0.2">
      <c r="B66" s="7" t="s">
        <v>208</v>
      </c>
      <c r="C66" s="7" t="s">
        <v>209</v>
      </c>
      <c r="D66" s="13">
        <v>4.5</v>
      </c>
      <c r="E66" s="11">
        <v>4.5</v>
      </c>
      <c r="F66" s="10" t="s">
        <v>35</v>
      </c>
      <c r="G66" s="29" t="s">
        <v>29</v>
      </c>
      <c r="H66" s="10" t="s">
        <v>29</v>
      </c>
    </row>
    <row r="72" spans="2:8" x14ac:dyDescent="0.2">
      <c r="B72" s="17"/>
      <c r="C72" s="17"/>
      <c r="D72" s="17"/>
      <c r="F72" s="17"/>
      <c r="G72" s="17"/>
      <c r="H72" s="17"/>
    </row>
    <row r="73" spans="2:8" x14ac:dyDescent="0.2">
      <c r="B73" s="17"/>
      <c r="C73" s="17"/>
      <c r="D73" s="17"/>
      <c r="F73" s="17"/>
      <c r="G73" s="17"/>
      <c r="H73" s="17"/>
    </row>
    <row r="74" spans="2:8" x14ac:dyDescent="0.2">
      <c r="B74" s="17"/>
      <c r="C74" s="17"/>
      <c r="D74" s="17"/>
      <c r="F74" s="17"/>
      <c r="G74" s="17"/>
      <c r="H74" s="17"/>
    </row>
  </sheetData>
  <mergeCells count="16">
    <mergeCell ref="B65:G65"/>
    <mergeCell ref="B63:G63"/>
    <mergeCell ref="B1:H1"/>
    <mergeCell ref="B3:H3"/>
    <mergeCell ref="B23:H23"/>
    <mergeCell ref="B61:G61"/>
    <mergeCell ref="B16:H16"/>
    <mergeCell ref="B12:H12"/>
    <mergeCell ref="B43:H43"/>
    <mergeCell ref="B19:H19"/>
    <mergeCell ref="B32:H32"/>
    <mergeCell ref="B37:H37"/>
    <mergeCell ref="B47:H47"/>
    <mergeCell ref="B52:H52"/>
    <mergeCell ref="B45:H45"/>
    <mergeCell ref="B10:H10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workbookViewId="0">
      <selection activeCell="B2" sqref="B2:M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87" t="s">
        <v>250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</row>
    <row r="2" spans="1:16" ht="41.25" customHeight="1" x14ac:dyDescent="0.2">
      <c r="A2" s="6" t="s">
        <v>82</v>
      </c>
      <c r="B2" s="88" t="s">
        <v>164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90"/>
    </row>
    <row r="3" spans="1:16" ht="24.75" customHeight="1" x14ac:dyDescent="0.2">
      <c r="A3" s="6" t="s">
        <v>83</v>
      </c>
      <c r="B3" s="88" t="s">
        <v>162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90"/>
    </row>
    <row r="4" spans="1:16" ht="26.25" customHeight="1" x14ac:dyDescent="0.2">
      <c r="A4" s="6" t="s">
        <v>170</v>
      </c>
      <c r="B4" s="88" t="s">
        <v>161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90"/>
      <c r="N4" s="33"/>
      <c r="O4" s="33"/>
      <c r="P4" s="33"/>
    </row>
    <row r="5" spans="1:16" ht="27.75" customHeight="1" x14ac:dyDescent="0.2">
      <c r="A5" s="6" t="s">
        <v>84</v>
      </c>
      <c r="B5" s="88" t="s">
        <v>160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90"/>
    </row>
    <row r="6" spans="1:16" ht="28.5" customHeight="1" x14ac:dyDescent="0.2">
      <c r="A6" s="6" t="s">
        <v>85</v>
      </c>
      <c r="B6" s="88" t="s">
        <v>159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90"/>
    </row>
    <row r="7" spans="1:16" ht="26.25" customHeight="1" x14ac:dyDescent="0.2">
      <c r="A7" s="6" t="s">
        <v>169</v>
      </c>
      <c r="B7" s="88" t="s">
        <v>165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90"/>
    </row>
    <row r="8" spans="1:16" ht="23.25" customHeight="1" x14ac:dyDescent="0.2">
      <c r="A8" s="6" t="s">
        <v>86</v>
      </c>
      <c r="B8" s="88" t="s">
        <v>87</v>
      </c>
      <c r="C8" s="89"/>
      <c r="D8" s="89"/>
      <c r="E8" s="89"/>
      <c r="F8" s="89"/>
      <c r="G8" s="89"/>
      <c r="H8" s="89"/>
      <c r="I8" s="89"/>
      <c r="J8" s="89"/>
      <c r="K8" s="89"/>
      <c r="L8" s="89"/>
      <c r="M8" s="90"/>
    </row>
    <row r="9" spans="1:16" ht="24" customHeight="1" x14ac:dyDescent="0.2">
      <c r="A9" s="6" t="s">
        <v>107</v>
      </c>
      <c r="B9" s="88" t="s">
        <v>88</v>
      </c>
      <c r="C9" s="89"/>
      <c r="D9" s="89"/>
      <c r="E9" s="89"/>
      <c r="F9" s="89"/>
      <c r="G9" s="89"/>
      <c r="H9" s="89"/>
      <c r="I9" s="89"/>
      <c r="J9" s="89"/>
      <c r="K9" s="89"/>
      <c r="L9" s="89"/>
      <c r="M9" s="90"/>
    </row>
    <row r="10" spans="1:16" ht="21.75" customHeight="1" x14ac:dyDescent="0.2">
      <c r="A10" s="6" t="s">
        <v>168</v>
      </c>
      <c r="B10" s="88" t="s">
        <v>163</v>
      </c>
      <c r="C10" s="89"/>
      <c r="D10" s="89"/>
      <c r="E10" s="89"/>
      <c r="F10" s="89"/>
      <c r="G10" s="89"/>
      <c r="H10" s="89"/>
      <c r="I10" s="89"/>
      <c r="J10" s="89"/>
      <c r="K10" s="46"/>
      <c r="L10" s="46"/>
      <c r="M10" s="47"/>
    </row>
    <row r="11" spans="1:16" ht="21.75" customHeight="1" x14ac:dyDescent="0.2">
      <c r="A11" s="6" t="s">
        <v>167</v>
      </c>
      <c r="B11" s="88" t="s">
        <v>144</v>
      </c>
      <c r="C11" s="89"/>
      <c r="D11" s="89"/>
      <c r="E11" s="89"/>
      <c r="F11" s="89"/>
      <c r="G11" s="89"/>
      <c r="H11" s="89"/>
      <c r="I11" s="89"/>
      <c r="J11" s="89"/>
      <c r="K11" s="46"/>
      <c r="L11" s="46"/>
      <c r="M11" s="47"/>
    </row>
    <row r="12" spans="1:16" ht="29.25" customHeight="1" x14ac:dyDescent="0.2">
      <c r="A12" s="6" t="s">
        <v>166</v>
      </c>
      <c r="B12" s="88" t="s">
        <v>171</v>
      </c>
      <c r="C12" s="89"/>
      <c r="D12" s="89"/>
      <c r="E12" s="89"/>
      <c r="F12" s="89"/>
      <c r="G12" s="89"/>
      <c r="H12" s="89"/>
      <c r="I12" s="89"/>
      <c r="J12" s="89"/>
      <c r="K12" s="46"/>
      <c r="L12" s="46"/>
      <c r="M12" s="47"/>
    </row>
    <row r="13" spans="1:16" ht="45.75" customHeight="1" x14ac:dyDescent="0.2">
      <c r="A13" s="6" t="s">
        <v>219</v>
      </c>
      <c r="B13" s="88" t="s">
        <v>223</v>
      </c>
      <c r="C13" s="89"/>
      <c r="D13" s="89"/>
      <c r="E13" s="89"/>
      <c r="F13" s="89"/>
      <c r="G13" s="89"/>
      <c r="H13" s="89"/>
      <c r="I13" s="89"/>
      <c r="J13" s="89"/>
      <c r="K13" s="48"/>
      <c r="L13" s="48"/>
      <c r="M13" s="49"/>
    </row>
    <row r="14" spans="1:16" ht="41.25" customHeight="1" x14ac:dyDescent="0.2">
      <c r="A14" s="6" t="s">
        <v>220</v>
      </c>
      <c r="B14" s="88" t="s">
        <v>224</v>
      </c>
      <c r="C14" s="89"/>
      <c r="D14" s="89"/>
      <c r="E14" s="89"/>
      <c r="F14" s="89"/>
      <c r="G14" s="89"/>
      <c r="H14" s="89"/>
      <c r="I14" s="89"/>
      <c r="J14" s="89"/>
      <c r="K14" s="48"/>
      <c r="L14" s="48"/>
      <c r="M14" s="49"/>
    </row>
    <row r="15" spans="1:16" ht="39.75" customHeight="1" x14ac:dyDescent="0.2">
      <c r="A15" s="6" t="s">
        <v>225</v>
      </c>
      <c r="B15" s="88" t="s">
        <v>226</v>
      </c>
      <c r="C15" s="89"/>
      <c r="D15" s="89"/>
      <c r="E15" s="89"/>
      <c r="F15" s="89"/>
      <c r="G15" s="89"/>
      <c r="H15" s="89"/>
      <c r="I15" s="89"/>
      <c r="J15" s="89"/>
      <c r="K15" s="50"/>
      <c r="L15" s="50"/>
      <c r="M15" s="51"/>
    </row>
  </sheetData>
  <mergeCells count="15">
    <mergeCell ref="B10:J10"/>
    <mergeCell ref="B12:J12"/>
    <mergeCell ref="B11:J11"/>
    <mergeCell ref="B15:J15"/>
    <mergeCell ref="B9:M9"/>
    <mergeCell ref="B13:J13"/>
    <mergeCell ref="B14:J14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"/>
  <sheetViews>
    <sheetView workbookViewId="0">
      <selection activeCell="B4" sqref="B4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2" t="s">
        <v>251</v>
      </c>
      <c r="C1" s="92"/>
      <c r="D1" s="92"/>
      <c r="E1" s="92"/>
      <c r="F1" s="92"/>
      <c r="G1" s="92"/>
      <c r="H1" s="92"/>
      <c r="I1" s="92"/>
      <c r="J1" s="92"/>
      <c r="K1" s="92"/>
      <c r="N1" s="17"/>
      <c r="O1" s="17"/>
      <c r="P1" s="17"/>
    </row>
    <row r="2" spans="2:16" s="17" customFormat="1" ht="24.75" customHeight="1" x14ac:dyDescent="0.2">
      <c r="B2" s="93" t="s">
        <v>102</v>
      </c>
      <c r="C2" s="94"/>
      <c r="D2" s="94"/>
      <c r="E2" s="94"/>
      <c r="F2" s="94"/>
      <c r="G2" s="94"/>
      <c r="H2" s="94"/>
      <c r="I2" s="94"/>
      <c r="J2" s="94"/>
      <c r="K2" s="95"/>
    </row>
    <row r="3" spans="2:16" s="17" customFormat="1" ht="47.25" customHeight="1" x14ac:dyDescent="0.2">
      <c r="B3" s="91" t="s">
        <v>138</v>
      </c>
      <c r="C3" s="91"/>
      <c r="D3" s="91"/>
      <c r="E3" s="91"/>
      <c r="F3" s="91"/>
      <c r="G3" s="91"/>
      <c r="H3" s="91"/>
      <c r="I3" s="91"/>
      <c r="J3" s="91"/>
      <c r="K3" s="91"/>
    </row>
    <row r="4" spans="2:16" s="17" customFormat="1" ht="47.25" customHeight="1" x14ac:dyDescent="0.2">
      <c r="B4" s="45" t="s">
        <v>240</v>
      </c>
      <c r="C4" s="97" t="s">
        <v>230</v>
      </c>
      <c r="D4" s="97"/>
      <c r="E4" s="97"/>
      <c r="F4" s="97"/>
      <c r="G4" s="97"/>
      <c r="H4" s="97"/>
      <c r="I4" s="97"/>
      <c r="J4" s="97"/>
      <c r="K4" s="97"/>
    </row>
    <row r="5" spans="2:16" s="17" customFormat="1" ht="47.25" customHeight="1" x14ac:dyDescent="0.2">
      <c r="B5" s="44" t="s">
        <v>236</v>
      </c>
      <c r="C5" s="97" t="s">
        <v>235</v>
      </c>
      <c r="D5" s="97"/>
      <c r="E5" s="97"/>
      <c r="F5" s="97"/>
      <c r="G5" s="97"/>
      <c r="H5" s="97"/>
      <c r="I5" s="97"/>
      <c r="J5" s="97"/>
      <c r="K5" s="97"/>
    </row>
    <row r="6" spans="2:16" s="17" customFormat="1" ht="26.25" customHeight="1" x14ac:dyDescent="0.2">
      <c r="B6" s="91" t="s">
        <v>54</v>
      </c>
      <c r="C6" s="91"/>
      <c r="D6" s="91"/>
      <c r="E6" s="91"/>
      <c r="F6" s="91"/>
      <c r="G6" s="91"/>
      <c r="H6" s="91"/>
      <c r="I6" s="91"/>
      <c r="J6" s="91"/>
      <c r="K6" s="91"/>
    </row>
    <row r="7" spans="2:16" s="17" customFormat="1" ht="39" customHeight="1" x14ac:dyDescent="0.2">
      <c r="B7" s="18" t="s">
        <v>94</v>
      </c>
      <c r="C7" s="96" t="s">
        <v>74</v>
      </c>
      <c r="D7" s="96"/>
      <c r="E7" s="96"/>
      <c r="F7" s="96"/>
      <c r="G7" s="96"/>
      <c r="H7" s="96"/>
      <c r="I7" s="96"/>
      <c r="J7" s="96"/>
      <c r="K7" s="96"/>
    </row>
  </sheetData>
  <mergeCells count="7">
    <mergeCell ref="B6:K6"/>
    <mergeCell ref="B1:K1"/>
    <mergeCell ref="B3:K3"/>
    <mergeCell ref="B2:K2"/>
    <mergeCell ref="C7:K7"/>
    <mergeCell ref="C5:K5"/>
    <mergeCell ref="C4:K4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2016-06-07T10:42:25Z</dcterms:modified>
</cp:coreProperties>
</file>